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Сведения" sheetId="5" r:id="rId1"/>
  </sheets>
  <calcPr calcId="124519"/>
</workbook>
</file>

<file path=xl/calcChain.xml><?xml version="1.0" encoding="utf-8"?>
<calcChain xmlns="http://schemas.openxmlformats.org/spreadsheetml/2006/main">
  <c r="E5" i="5"/>
  <c r="C5"/>
  <c r="D5"/>
  <c r="C18"/>
  <c r="C14"/>
  <c r="D14"/>
  <c r="E14"/>
  <c r="C12"/>
  <c r="F11"/>
  <c r="F10"/>
  <c r="F9"/>
  <c r="F8"/>
  <c r="F7"/>
  <c r="F6"/>
  <c r="F5"/>
  <c r="G9"/>
  <c r="H9"/>
  <c r="F19"/>
  <c r="F17"/>
  <c r="D12"/>
  <c r="E12"/>
  <c r="H8"/>
  <c r="G8"/>
  <c r="D22" l="1"/>
  <c r="E22"/>
  <c r="D20"/>
  <c r="E20"/>
  <c r="D18"/>
  <c r="E18"/>
  <c r="D16"/>
  <c r="E16"/>
  <c r="C16"/>
  <c r="C25" s="1"/>
  <c r="F16" l="1"/>
  <c r="C22"/>
  <c r="C20"/>
  <c r="D25"/>
  <c r="E25"/>
  <c r="H25" l="1"/>
  <c r="H6"/>
  <c r="H7"/>
  <c r="H10"/>
  <c r="H11"/>
  <c r="H12"/>
  <c r="H13"/>
  <c r="H14"/>
  <c r="H15"/>
  <c r="H16"/>
  <c r="H17"/>
  <c r="H18"/>
  <c r="H19"/>
  <c r="H20"/>
  <c r="H21"/>
  <c r="H22"/>
  <c r="H23"/>
  <c r="H5"/>
  <c r="G6"/>
  <c r="G7"/>
  <c r="G11"/>
  <c r="G12"/>
  <c r="G13"/>
  <c r="G14"/>
  <c r="G15"/>
  <c r="G16"/>
  <c r="G17"/>
  <c r="G18"/>
  <c r="G19"/>
  <c r="G20"/>
  <c r="G21"/>
  <c r="G22"/>
  <c r="G23"/>
  <c r="F12"/>
  <c r="F13"/>
  <c r="F14"/>
  <c r="F15"/>
  <c r="F18"/>
  <c r="F20"/>
  <c r="F21"/>
  <c r="F22"/>
  <c r="F23"/>
  <c r="G5"/>
  <c r="G25" l="1"/>
  <c r="F25"/>
</calcChain>
</file>

<file path=xl/sharedStrings.xml><?xml version="1.0" encoding="utf-8"?>
<sst xmlns="http://schemas.openxmlformats.org/spreadsheetml/2006/main" count="63" uniqueCount="62">
  <si>
    <t>0100</t>
  </si>
  <si>
    <t>0102</t>
  </si>
  <si>
    <t>0104</t>
  </si>
  <si>
    <t>0111</t>
  </si>
  <si>
    <t>0113</t>
  </si>
  <si>
    <t>0200</t>
  </si>
  <si>
    <t>0203</t>
  </si>
  <si>
    <t>0300</t>
  </si>
  <si>
    <t>0310</t>
  </si>
  <si>
    <t>0400</t>
  </si>
  <si>
    <t>0409</t>
  </si>
  <si>
    <t>0500</t>
  </si>
  <si>
    <t>0503</t>
  </si>
  <si>
    <t>0800</t>
  </si>
  <si>
    <t>0801</t>
  </si>
  <si>
    <t>1000</t>
  </si>
  <si>
    <t>1001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</si>
  <si>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</si>
  <si>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</si>
  <si>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</si>
  <si>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</si>
  <si>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</si>
  <si>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</si>
  <si>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</si>
  <si>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</si>
  <si>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</si>
  <si>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</si>
  <si>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</si>
  <si>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</si>
  <si>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</si>
  <si>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</si>
  <si>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</si>
  <si>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</si>
  <si>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</si>
  <si>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ОБЩЕГОСУДАРСТВЕННЫЕ ВОПРОСЫ</t>
  </si>
  <si>
    <t>Раздел/подраздел</t>
  </si>
  <si>
    <t>План</t>
  </si>
  <si>
    <t>Процент исполнения</t>
  </si>
  <si>
    <t>Причины отклонений фактических значений показателей расходов от их первоначально утвержденных  
(указываются причины, если отклонение 5% и более)</t>
  </si>
  <si>
    <t>к первоначальному плану</t>
  </si>
  <si>
    <t>к уточненному плану</t>
  </si>
  <si>
    <t>ИТОГО:</t>
  </si>
  <si>
    <t>X</t>
  </si>
  <si>
    <t>(руб.)</t>
  </si>
  <si>
    <t xml:space="preserve">Отклонение фактических значений показателей расходов от их первоначально утвержденных  </t>
  </si>
  <si>
    <t>0105</t>
  </si>
  <si>
    <t>Судебная система</t>
  </si>
  <si>
    <t>Увеличение бюджетных ассигнований из бюджета района на расчистку дорог от снега в зимний период</t>
  </si>
  <si>
    <t>Исполнено
за 2020 год, руб.</t>
  </si>
  <si>
    <t>Индексация заработной платы  с 01.10.2020</t>
  </si>
  <si>
    <t>Распеределение средств выделенных на содержание ОМС</t>
  </si>
  <si>
    <t>Решение о бюджете  от 20.12.2019 
№ 22
 (первоначальная редакция)</t>
  </si>
  <si>
    <t>Решение о бюджете 
 от 20.12.2019 
№ 22 (последняя редакция)</t>
  </si>
  <si>
    <t xml:space="preserve"> Средства из резервного фонда Перемиловского сельского поселения в 2020 г не расходовались</t>
  </si>
  <si>
    <t>0107</t>
  </si>
  <si>
    <t xml:space="preserve">Экономия образовавщаяся по коммунальным услугам в связи с передачей муниципального имущества </t>
  </si>
  <si>
    <t xml:space="preserve">Увеличение бюджетных ассигнований </t>
  </si>
  <si>
    <t>1558001,69</t>
  </si>
  <si>
    <t>Расходы запланированные на благоустройство территории по адресу д.Прилив, ул.Центральная. перенесены на 2021г. (не оформлен земельный участок в собственность)</t>
  </si>
  <si>
    <t xml:space="preserve">Увеличение  бюджетных ассигнований на индексацию заработной платы с 01.10.2020 и  на укрепление материально-технической базы учреждений культуры </t>
  </si>
  <si>
    <t xml:space="preserve">Увеличение бюджетных ассигнований из областного бюджета на осуществление первичного воинского учета </t>
  </si>
  <si>
    <t>Расходы бюджета Перемиловского сельского поселения по разделам и подразделам классификации расходов бюджетов в 2020 году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</si>
</sst>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28323C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49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4"/>
    <xf numFmtId="0" fontId="2" fillId="4" borderId="3"/>
    <xf numFmtId="0" fontId="2" fillId="4" borderId="1">
      <alignment shrinkToFit="1"/>
    </xf>
    <xf numFmtId="0" fontId="2" fillId="4" borderId="5"/>
    <xf numFmtId="0" fontId="2" fillId="4" borderId="5">
      <alignment horizontal="center"/>
    </xf>
    <xf numFmtId="4" fontId="3" fillId="0" borderId="2">
      <alignment horizontal="right" vertical="top" shrinkToFit="1"/>
    </xf>
    <xf numFmtId="49" fontId="2" fillId="0" borderId="2">
      <alignment vertical="top" wrapText="1"/>
    </xf>
    <xf numFmtId="4" fontId="2" fillId="0" borderId="2">
      <alignment horizontal="right" vertical="top" shrinkToFit="1"/>
    </xf>
    <xf numFmtId="0" fontId="2" fillId="4" borderId="5">
      <alignment shrinkToFit="1"/>
    </xf>
    <xf numFmtId="0" fontId="2" fillId="4" borderId="3">
      <alignment horizontal="center"/>
    </xf>
    <xf numFmtId="0" fontId="4" fillId="0" borderId="1"/>
    <xf numFmtId="9" fontId="4" fillId="0" borderId="0" applyFont="0" applyFill="0" applyBorder="0" applyAlignment="0" applyProtection="0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10" fillId="0" borderId="1"/>
  </cellStyleXfs>
  <cellXfs count="38">
    <xf numFmtId="0" fontId="0" fillId="0" borderId="0" xfId="0"/>
    <xf numFmtId="0" fontId="5" fillId="5" borderId="6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8" fillId="0" borderId="1" xfId="0" applyFont="1" applyBorder="1"/>
    <xf numFmtId="0" fontId="6" fillId="5" borderId="7" xfId="0" applyFont="1" applyFill="1" applyBorder="1" applyAlignment="1">
      <alignment horizontal="left" vertical="center" wrapText="1"/>
    </xf>
    <xf numFmtId="0" fontId="10" fillId="0" borderId="0" xfId="0" applyFont="1" applyFill="1"/>
    <xf numFmtId="0" fontId="6" fillId="0" borderId="6" xfId="4" applyNumberFormat="1" applyFont="1" applyBorder="1" applyAlignment="1" applyProtection="1">
      <alignment horizontal="center" vertical="top" wrapText="1"/>
    </xf>
    <xf numFmtId="4" fontId="6" fillId="0" borderId="6" xfId="6" applyFont="1" applyFill="1" applyBorder="1" applyAlignment="1" applyProtection="1">
      <alignment horizontal="center" vertical="top" shrinkToFit="1"/>
    </xf>
    <xf numFmtId="0" fontId="7" fillId="0" borderId="6" xfId="4" applyNumberFormat="1" applyFont="1" applyBorder="1" applyAlignment="1" applyProtection="1">
      <alignment horizontal="center" vertical="top" wrapText="1"/>
    </xf>
    <xf numFmtId="4" fontId="7" fillId="0" borderId="6" xfId="6" applyFont="1" applyFill="1" applyBorder="1" applyAlignment="1" applyProtection="1">
      <alignment horizontal="center" vertical="top" shrinkToFit="1"/>
    </xf>
    <xf numFmtId="49" fontId="7" fillId="0" borderId="6" xfId="5" applyFont="1" applyFill="1" applyBorder="1" applyAlignment="1" applyProtection="1">
      <alignment horizontal="center" vertical="top" shrinkToFit="1"/>
    </xf>
    <xf numFmtId="4" fontId="5" fillId="0" borderId="6" xfId="0" applyNumberFormat="1" applyFont="1" applyBorder="1" applyAlignment="1">
      <alignment horizontal="center" vertical="top"/>
    </xf>
    <xf numFmtId="4" fontId="11" fillId="0" borderId="6" xfId="0" applyNumberFormat="1" applyFont="1" applyBorder="1" applyAlignment="1">
      <alignment horizontal="center" vertical="top"/>
    </xf>
    <xf numFmtId="164" fontId="5" fillId="0" borderId="6" xfId="30" applyNumberFormat="1" applyFont="1" applyBorder="1" applyAlignment="1">
      <alignment horizontal="center" vertical="top"/>
    </xf>
    <xf numFmtId="164" fontId="11" fillId="0" borderId="6" xfId="30" applyNumberFormat="1" applyFont="1" applyBorder="1" applyAlignment="1">
      <alignment horizontal="center" vertical="top"/>
    </xf>
    <xf numFmtId="0" fontId="11" fillId="0" borderId="6" xfId="0" applyFont="1" applyBorder="1" applyAlignment="1">
      <alignment vertical="top" wrapText="1"/>
    </xf>
    <xf numFmtId="0" fontId="12" fillId="0" borderId="6" xfId="0" applyFont="1" applyBorder="1" applyAlignment="1">
      <alignment horizontal="center"/>
    </xf>
    <xf numFmtId="0" fontId="11" fillId="0" borderId="6" xfId="0" applyFont="1" applyFill="1" applyBorder="1" applyAlignment="1">
      <alignment vertical="top" wrapText="1"/>
    </xf>
    <xf numFmtId="0" fontId="13" fillId="0" borderId="6" xfId="0" applyFont="1" applyFill="1" applyBorder="1" applyAlignment="1">
      <alignment vertical="top" wrapText="1"/>
    </xf>
    <xf numFmtId="0" fontId="8" fillId="0" borderId="6" xfId="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0" xfId="0" applyAlignment="1">
      <alignment vertical="top"/>
    </xf>
    <xf numFmtId="0" fontId="5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right" wrapText="1"/>
    </xf>
    <xf numFmtId="49" fontId="7" fillId="0" borderId="6" xfId="4" applyNumberFormat="1" applyFont="1" applyBorder="1" applyAlignment="1" applyProtection="1">
      <alignment horizontal="center" vertical="top" wrapText="1"/>
    </xf>
    <xf numFmtId="0" fontId="12" fillId="0" borderId="6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</cellXfs>
  <cellStyles count="46">
    <cellStyle name="br" xfId="15"/>
    <cellStyle name="br 2" xfId="34"/>
    <cellStyle name="col" xfId="14"/>
    <cellStyle name="col 2" xfId="33"/>
    <cellStyle name="style0" xfId="16"/>
    <cellStyle name="td" xfId="17"/>
    <cellStyle name="tr" xfId="13"/>
    <cellStyle name="tr 2" xfId="32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Обычный" xfId="0" builtinId="0"/>
    <cellStyle name="Обычный 10" xfId="41"/>
    <cellStyle name="Обычный 11" xfId="42"/>
    <cellStyle name="Обычный 12" xfId="43"/>
    <cellStyle name="Обычный 13" xfId="44"/>
    <cellStyle name="Обычный 14" xfId="45"/>
    <cellStyle name="Обычный 2" xfId="29"/>
    <cellStyle name="Обычный 3" xfId="31"/>
    <cellStyle name="Обычный 4" xfId="35"/>
    <cellStyle name="Обычный 5" xfId="36"/>
    <cellStyle name="Обычный 6" xfId="37"/>
    <cellStyle name="Обычный 7" xfId="38"/>
    <cellStyle name="Обычный 8" xfId="39"/>
    <cellStyle name="Обычный 9" xfId="40"/>
    <cellStyle name="Процентный" xfId="30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view="pageBreakPreview" zoomScale="60" workbookViewId="0">
      <selection activeCell="D6" sqref="D5:D6"/>
    </sheetView>
  </sheetViews>
  <sheetFormatPr defaultRowHeight="15"/>
  <cols>
    <col min="1" max="1" width="36.85546875" customWidth="1"/>
    <col min="2" max="2" width="20.140625" style="4" customWidth="1"/>
    <col min="3" max="3" width="18.7109375" customWidth="1"/>
    <col min="4" max="4" width="18" customWidth="1"/>
    <col min="5" max="5" width="16.7109375" customWidth="1"/>
    <col min="8" max="8" width="16.140625" customWidth="1"/>
    <col min="9" max="9" width="64.7109375" style="24" customWidth="1"/>
  </cols>
  <sheetData>
    <row r="1" spans="1:9" ht="33" customHeight="1">
      <c r="A1" s="31" t="s">
        <v>61</v>
      </c>
      <c r="B1" s="31"/>
      <c r="C1" s="31"/>
      <c r="D1" s="31"/>
      <c r="E1" s="31"/>
      <c r="F1" s="31"/>
      <c r="G1" s="31"/>
      <c r="H1" s="31"/>
      <c r="I1" s="31"/>
    </row>
    <row r="2" spans="1:9" ht="13.5" customHeight="1">
      <c r="A2" s="27"/>
      <c r="B2" s="27"/>
      <c r="C2" s="27"/>
      <c r="D2" s="27"/>
      <c r="E2" s="27"/>
      <c r="F2" s="27"/>
      <c r="G2" s="27"/>
      <c r="H2" s="27"/>
      <c r="I2" s="28" t="s">
        <v>43</v>
      </c>
    </row>
    <row r="3" spans="1:9" s="8" customFormat="1" ht="18.75" customHeight="1">
      <c r="A3" s="34" t="s">
        <v>17</v>
      </c>
      <c r="B3" s="35" t="s">
        <v>35</v>
      </c>
      <c r="C3" s="36" t="s">
        <v>36</v>
      </c>
      <c r="D3" s="36"/>
      <c r="E3" s="37" t="s">
        <v>48</v>
      </c>
      <c r="F3" s="32" t="s">
        <v>37</v>
      </c>
      <c r="G3" s="32"/>
      <c r="H3" s="32" t="s">
        <v>44</v>
      </c>
      <c r="I3" s="33" t="s">
        <v>38</v>
      </c>
    </row>
    <row r="4" spans="1:9" s="8" customFormat="1" ht="107.25" customHeight="1">
      <c r="A4" s="34"/>
      <c r="B4" s="35"/>
      <c r="C4" s="1" t="s">
        <v>51</v>
      </c>
      <c r="D4" s="1" t="s">
        <v>52</v>
      </c>
      <c r="E4" s="37"/>
      <c r="F4" s="25" t="s">
        <v>39</v>
      </c>
      <c r="G4" s="25" t="s">
        <v>40</v>
      </c>
      <c r="H4" s="32"/>
      <c r="I4" s="33"/>
    </row>
    <row r="5" spans="1:9" s="6" customFormat="1">
      <c r="A5" s="7" t="s">
        <v>34</v>
      </c>
      <c r="B5" s="9" t="s">
        <v>0</v>
      </c>
      <c r="C5" s="10">
        <f>C6+C7+C10+C11+C8+C9</f>
        <v>2887628.6199999996</v>
      </c>
      <c r="D5" s="10">
        <f t="shared" ref="D5" si="0">D6+D7+D10+D11+D8+D9</f>
        <v>2915940.0100000002</v>
      </c>
      <c r="E5" s="10">
        <f>E6+E7+E10+E11+E8+E9</f>
        <v>2622783.5699999998</v>
      </c>
      <c r="F5" s="16">
        <f t="shared" ref="F5:F11" si="1">E5/C5</f>
        <v>0.90828285598582281</v>
      </c>
      <c r="G5" s="16">
        <f>E5/D5</f>
        <v>0.89946417313297178</v>
      </c>
      <c r="H5" s="14">
        <f>E5-C5</f>
        <v>-264845.04999999981</v>
      </c>
      <c r="I5" s="22"/>
    </row>
    <row r="6" spans="1:9" ht="38.25">
      <c r="A6" s="3" t="s">
        <v>18</v>
      </c>
      <c r="B6" s="11" t="s">
        <v>1</v>
      </c>
      <c r="C6" s="12">
        <v>615421.03</v>
      </c>
      <c r="D6" s="12">
        <v>646434.31999999995</v>
      </c>
      <c r="E6" s="15">
        <v>646434.31999999995</v>
      </c>
      <c r="F6" s="17">
        <f t="shared" si="1"/>
        <v>1.0503936142708674</v>
      </c>
      <c r="G6" s="17">
        <f t="shared" ref="G6:G23" si="2">E6/D6</f>
        <v>1</v>
      </c>
      <c r="H6" s="15">
        <f t="shared" ref="H6:H23" si="3">E6-C6</f>
        <v>31013.289999999921</v>
      </c>
      <c r="I6" s="26" t="s">
        <v>49</v>
      </c>
    </row>
    <row r="7" spans="1:9" ht="63.75">
      <c r="A7" s="3" t="s">
        <v>19</v>
      </c>
      <c r="B7" s="11" t="s">
        <v>2</v>
      </c>
      <c r="C7" s="12">
        <v>1689958.97</v>
      </c>
      <c r="D7" s="12">
        <v>1686748.61</v>
      </c>
      <c r="E7" s="15">
        <v>1577632.53</v>
      </c>
      <c r="F7" s="17">
        <f t="shared" si="1"/>
        <v>0.93353303719557168</v>
      </c>
      <c r="G7" s="17">
        <f t="shared" si="2"/>
        <v>0.93530981478028308</v>
      </c>
      <c r="H7" s="15">
        <f t="shared" si="3"/>
        <v>-112326.43999999994</v>
      </c>
      <c r="I7" s="20" t="s">
        <v>50</v>
      </c>
    </row>
    <row r="8" spans="1:9">
      <c r="A8" s="3" t="s">
        <v>46</v>
      </c>
      <c r="B8" s="29" t="s">
        <v>45</v>
      </c>
      <c r="C8" s="12">
        <v>308</v>
      </c>
      <c r="D8" s="12">
        <v>535</v>
      </c>
      <c r="E8" s="15">
        <v>535</v>
      </c>
      <c r="F8" s="17">
        <f t="shared" si="1"/>
        <v>1.7370129870129871</v>
      </c>
      <c r="G8" s="17">
        <f t="shared" si="2"/>
        <v>1</v>
      </c>
      <c r="H8" s="15">
        <f t="shared" si="3"/>
        <v>227</v>
      </c>
      <c r="I8" s="20" t="s">
        <v>56</v>
      </c>
    </row>
    <row r="9" spans="1:9">
      <c r="A9" s="3"/>
      <c r="B9" s="29" t="s">
        <v>54</v>
      </c>
      <c r="C9" s="12">
        <v>136730.85999999999</v>
      </c>
      <c r="D9" s="12">
        <v>136730.85999999999</v>
      </c>
      <c r="E9" s="15">
        <v>136730.85999999999</v>
      </c>
      <c r="F9" s="17">
        <f t="shared" si="1"/>
        <v>1</v>
      </c>
      <c r="G9" s="17">
        <f t="shared" si="2"/>
        <v>1</v>
      </c>
      <c r="H9" s="15">
        <f t="shared" si="3"/>
        <v>0</v>
      </c>
      <c r="I9" s="20"/>
    </row>
    <row r="10" spans="1:9" ht="25.5">
      <c r="A10" s="3" t="s">
        <v>20</v>
      </c>
      <c r="B10" s="11" t="s">
        <v>3</v>
      </c>
      <c r="C10" s="12">
        <v>50000</v>
      </c>
      <c r="D10" s="12">
        <v>50000</v>
      </c>
      <c r="E10" s="15"/>
      <c r="F10" s="17">
        <f t="shared" si="1"/>
        <v>0</v>
      </c>
      <c r="G10" s="17">
        <v>0</v>
      </c>
      <c r="H10" s="15">
        <f t="shared" si="3"/>
        <v>-50000</v>
      </c>
      <c r="I10" s="18" t="s">
        <v>53</v>
      </c>
    </row>
    <row r="11" spans="1:9" ht="25.5">
      <c r="A11" s="3" t="s">
        <v>21</v>
      </c>
      <c r="B11" s="11" t="s">
        <v>4</v>
      </c>
      <c r="C11" s="12">
        <v>395209.76</v>
      </c>
      <c r="D11" s="12">
        <v>395491.22</v>
      </c>
      <c r="E11" s="15">
        <v>261450.86</v>
      </c>
      <c r="F11" s="17">
        <f t="shared" si="1"/>
        <v>0.66154960343084634</v>
      </c>
      <c r="G11" s="17">
        <f t="shared" si="2"/>
        <v>0.66107879714750684</v>
      </c>
      <c r="H11" s="15">
        <f t="shared" si="3"/>
        <v>-133758.90000000002</v>
      </c>
      <c r="I11" s="18" t="s">
        <v>55</v>
      </c>
    </row>
    <row r="12" spans="1:9" s="5" customFormat="1" ht="30">
      <c r="A12" s="2" t="s">
        <v>22</v>
      </c>
      <c r="B12" s="9" t="s">
        <v>5</v>
      </c>
      <c r="C12" s="10">
        <f>C13</f>
        <v>81000</v>
      </c>
      <c r="D12" s="10">
        <f t="shared" ref="D12" si="4">D13</f>
        <v>90200</v>
      </c>
      <c r="E12" s="10">
        <f>E13</f>
        <v>90200</v>
      </c>
      <c r="F12" s="16">
        <f t="shared" ref="F12:F23" si="5">E12/C12</f>
        <v>1.1135802469135803</v>
      </c>
      <c r="G12" s="16">
        <f t="shared" si="2"/>
        <v>1</v>
      </c>
      <c r="H12" s="14">
        <f t="shared" si="3"/>
        <v>9200</v>
      </c>
      <c r="I12" s="30" t="s">
        <v>60</v>
      </c>
    </row>
    <row r="13" spans="1:9" ht="30">
      <c r="A13" s="3" t="s">
        <v>23</v>
      </c>
      <c r="B13" s="11" t="s">
        <v>6</v>
      </c>
      <c r="C13" s="12">
        <v>81000</v>
      </c>
      <c r="D13" s="12">
        <v>90200</v>
      </c>
      <c r="E13" s="15">
        <v>90200</v>
      </c>
      <c r="F13" s="17">
        <f t="shared" si="5"/>
        <v>1.1135802469135803</v>
      </c>
      <c r="G13" s="17">
        <f t="shared" si="2"/>
        <v>1</v>
      </c>
      <c r="H13" s="15">
        <f t="shared" si="3"/>
        <v>9200</v>
      </c>
      <c r="I13" s="30" t="s">
        <v>60</v>
      </c>
    </row>
    <row r="14" spans="1:9" s="5" customFormat="1" ht="38.25">
      <c r="A14" s="2" t="s">
        <v>24</v>
      </c>
      <c r="B14" s="9" t="s">
        <v>7</v>
      </c>
      <c r="C14" s="10">
        <f>C15</f>
        <v>138000</v>
      </c>
      <c r="D14" s="10">
        <f>D15</f>
        <v>138000</v>
      </c>
      <c r="E14" s="10">
        <f>E15</f>
        <v>132815.39000000001</v>
      </c>
      <c r="F14" s="16">
        <f t="shared" si="5"/>
        <v>0.96243036231884072</v>
      </c>
      <c r="G14" s="16">
        <f t="shared" si="2"/>
        <v>0.96243036231884072</v>
      </c>
      <c r="H14" s="14">
        <f t="shared" si="3"/>
        <v>-5184.609999999986</v>
      </c>
      <c r="I14" s="30"/>
    </row>
    <row r="15" spans="1:9">
      <c r="A15" s="3" t="s">
        <v>25</v>
      </c>
      <c r="B15" s="11" t="s">
        <v>8</v>
      </c>
      <c r="C15" s="12">
        <v>138000</v>
      </c>
      <c r="D15" s="12">
        <v>138000</v>
      </c>
      <c r="E15" s="15">
        <v>132815.39000000001</v>
      </c>
      <c r="F15" s="17">
        <f t="shared" si="5"/>
        <v>0.96243036231884072</v>
      </c>
      <c r="G15" s="17">
        <f t="shared" si="2"/>
        <v>0.96243036231884072</v>
      </c>
      <c r="H15" s="15">
        <f t="shared" si="3"/>
        <v>-5184.609999999986</v>
      </c>
      <c r="I15" s="26"/>
    </row>
    <row r="16" spans="1:9" s="5" customFormat="1">
      <c r="A16" s="2" t="s">
        <v>26</v>
      </c>
      <c r="B16" s="9" t="s">
        <v>9</v>
      </c>
      <c r="C16" s="10">
        <f>C17</f>
        <v>225553.18</v>
      </c>
      <c r="D16" s="10">
        <f t="shared" ref="D16:E16" si="6">D17</f>
        <v>325154.58</v>
      </c>
      <c r="E16" s="10">
        <f t="shared" si="6"/>
        <v>325154.58</v>
      </c>
      <c r="F16" s="17">
        <f t="shared" si="5"/>
        <v>1.4415872123815767</v>
      </c>
      <c r="G16" s="16">
        <f t="shared" si="2"/>
        <v>1</v>
      </c>
      <c r="H16" s="14">
        <f t="shared" si="3"/>
        <v>99601.400000000023</v>
      </c>
      <c r="I16" s="22"/>
    </row>
    <row r="17" spans="1:9" ht="25.5">
      <c r="A17" s="3" t="s">
        <v>27</v>
      </c>
      <c r="B17" s="11" t="s">
        <v>10</v>
      </c>
      <c r="C17" s="12">
        <v>225553.18</v>
      </c>
      <c r="D17" s="12">
        <v>325154.58</v>
      </c>
      <c r="E17" s="15">
        <v>325154.58</v>
      </c>
      <c r="F17" s="17">
        <f t="shared" si="5"/>
        <v>1.4415872123815767</v>
      </c>
      <c r="G17" s="17">
        <f t="shared" si="2"/>
        <v>1</v>
      </c>
      <c r="H17" s="15">
        <f t="shared" si="3"/>
        <v>99601.400000000023</v>
      </c>
      <c r="I17" s="20" t="s">
        <v>47</v>
      </c>
    </row>
    <row r="18" spans="1:9" s="5" customFormat="1" ht="25.5">
      <c r="A18" s="2" t="s">
        <v>28</v>
      </c>
      <c r="B18" s="9" t="s">
        <v>11</v>
      </c>
      <c r="C18" s="10" t="str">
        <f>C19</f>
        <v>1558001,69</v>
      </c>
      <c r="D18" s="10">
        <f t="shared" ref="D18:E18" si="7">D19</f>
        <v>1868575.69</v>
      </c>
      <c r="E18" s="10">
        <f t="shared" si="7"/>
        <v>1151536.1200000001</v>
      </c>
      <c r="F18" s="16">
        <f t="shared" si="5"/>
        <v>0.73911095693355777</v>
      </c>
      <c r="G18" s="16">
        <f t="shared" si="2"/>
        <v>0.61626410220503303</v>
      </c>
      <c r="H18" s="14">
        <f t="shared" si="3"/>
        <v>-406465.56999999983</v>
      </c>
      <c r="I18" s="22"/>
    </row>
    <row r="19" spans="1:9" ht="38.25">
      <c r="A19" s="3" t="s">
        <v>29</v>
      </c>
      <c r="B19" s="11" t="s">
        <v>12</v>
      </c>
      <c r="C19" s="13" t="s">
        <v>57</v>
      </c>
      <c r="D19" s="12">
        <v>1868575.69</v>
      </c>
      <c r="E19" s="15">
        <v>1151536.1200000001</v>
      </c>
      <c r="F19" s="16">
        <f>E19/C19</f>
        <v>0.73911095693355777</v>
      </c>
      <c r="G19" s="17">
        <f t="shared" si="2"/>
        <v>0.61626410220503303</v>
      </c>
      <c r="H19" s="15">
        <f t="shared" si="3"/>
        <v>-406465.56999999983</v>
      </c>
      <c r="I19" s="18" t="s">
        <v>58</v>
      </c>
    </row>
    <row r="20" spans="1:9" s="5" customFormat="1">
      <c r="A20" s="2" t="s">
        <v>30</v>
      </c>
      <c r="B20" s="9" t="s">
        <v>13</v>
      </c>
      <c r="C20" s="10">
        <f>C21</f>
        <v>2659175.7000000002</v>
      </c>
      <c r="D20" s="10">
        <f t="shared" ref="D20:E20" si="8">D21</f>
        <v>2895449.3</v>
      </c>
      <c r="E20" s="10">
        <f t="shared" si="8"/>
        <v>2856307.94</v>
      </c>
      <c r="F20" s="16">
        <f t="shared" si="5"/>
        <v>1.0741328374804266</v>
      </c>
      <c r="G20" s="16">
        <f t="shared" si="2"/>
        <v>0.98648176640495833</v>
      </c>
      <c r="H20" s="14">
        <f t="shared" si="3"/>
        <v>197132.23999999976</v>
      </c>
      <c r="I20" s="22"/>
    </row>
    <row r="21" spans="1:9" ht="38.25">
      <c r="A21" s="3" t="s">
        <v>31</v>
      </c>
      <c r="B21" s="11" t="s">
        <v>14</v>
      </c>
      <c r="C21" s="12">
        <v>2659175.7000000002</v>
      </c>
      <c r="D21" s="12">
        <v>2895449.3</v>
      </c>
      <c r="E21" s="15">
        <v>2856307.94</v>
      </c>
      <c r="F21" s="17">
        <f t="shared" si="5"/>
        <v>1.0741328374804266</v>
      </c>
      <c r="G21" s="17">
        <f t="shared" si="2"/>
        <v>0.98648176640495833</v>
      </c>
      <c r="H21" s="15">
        <f t="shared" si="3"/>
        <v>197132.23999999976</v>
      </c>
      <c r="I21" s="20" t="s">
        <v>59</v>
      </c>
    </row>
    <row r="22" spans="1:9" s="5" customFormat="1">
      <c r="A22" s="2" t="s">
        <v>32</v>
      </c>
      <c r="B22" s="9" t="s">
        <v>15</v>
      </c>
      <c r="C22" s="10">
        <f>C23+C24</f>
        <v>24000</v>
      </c>
      <c r="D22" s="10">
        <f t="shared" ref="D22:E22" si="9">D23+D24</f>
        <v>24000</v>
      </c>
      <c r="E22" s="10">
        <f t="shared" si="9"/>
        <v>24000</v>
      </c>
      <c r="F22" s="16">
        <f t="shared" si="5"/>
        <v>1</v>
      </c>
      <c r="G22" s="16">
        <f t="shared" si="2"/>
        <v>1</v>
      </c>
      <c r="H22" s="14">
        <f t="shared" si="3"/>
        <v>0</v>
      </c>
      <c r="I22" s="22"/>
    </row>
    <row r="23" spans="1:9">
      <c r="A23" s="3" t="s">
        <v>33</v>
      </c>
      <c r="B23" s="11" t="s">
        <v>16</v>
      </c>
      <c r="C23" s="12">
        <v>24000</v>
      </c>
      <c r="D23" s="12">
        <v>24000</v>
      </c>
      <c r="E23" s="15">
        <v>24000</v>
      </c>
      <c r="F23" s="17">
        <f t="shared" si="5"/>
        <v>1</v>
      </c>
      <c r="G23" s="17">
        <f t="shared" si="2"/>
        <v>1</v>
      </c>
      <c r="H23" s="15">
        <f t="shared" si="3"/>
        <v>0</v>
      </c>
      <c r="I23" s="21"/>
    </row>
    <row r="24" spans="1:9">
      <c r="A24" s="3"/>
      <c r="B24" s="11"/>
      <c r="C24" s="12"/>
      <c r="D24" s="12"/>
      <c r="E24" s="15"/>
      <c r="F24" s="17"/>
      <c r="G24" s="17"/>
      <c r="H24" s="15"/>
      <c r="I24" s="20"/>
    </row>
    <row r="25" spans="1:9">
      <c r="A25" s="2" t="s">
        <v>41</v>
      </c>
      <c r="B25" s="19" t="s">
        <v>42</v>
      </c>
      <c r="C25" s="10">
        <f>C22+C20+C18+C16+C14+C12+C5</f>
        <v>7573359.1899999995</v>
      </c>
      <c r="D25" s="10">
        <f t="shared" ref="D25:E25" si="10">D22+D20+D18+D16+D14+D12+D5</f>
        <v>8257319.5800000001</v>
      </c>
      <c r="E25" s="10">
        <f t="shared" si="10"/>
        <v>7202797.5999999996</v>
      </c>
      <c r="F25" s="16">
        <f t="shared" ref="F25" si="11">E25/C25</f>
        <v>0.95107037964219421</v>
      </c>
      <c r="G25" s="16">
        <f t="shared" ref="G25" si="12">E25/D25</f>
        <v>0.87229245885624296</v>
      </c>
      <c r="H25" s="14">
        <f>E25-C25</f>
        <v>-370561.58999999985</v>
      </c>
      <c r="I25" s="23"/>
    </row>
  </sheetData>
  <mergeCells count="8">
    <mergeCell ref="A1:I1"/>
    <mergeCell ref="F3:G3"/>
    <mergeCell ref="H3:H4"/>
    <mergeCell ref="I3:I4"/>
    <mergeCell ref="A3:A4"/>
    <mergeCell ref="B3:B4"/>
    <mergeCell ref="C3:D3"/>
    <mergeCell ref="E3:E4"/>
  </mergeCells>
  <pageMargins left="0.2" right="0.2" top="0.34" bottom="0.17" header="0.19" footer="0.17"/>
  <pageSetup paperSize="9" scale="6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6704D8F3FE1A47649E4B64C21714B4&lt;/Code&gt;&#10;  &lt;ObjectCode&gt;SQUERY_SVOD_ROSP&lt;/ObjectCode&gt;&#10;  &lt;DocName&gt;Вариант (новый от 01.09.2016 10_57_40)&lt;/DocName&gt;&#10;  &lt;VariantName&gt;Вариант (новый от 01.09.2016 10:57:40)&lt;/VariantName&gt;&#10;  &lt;VariantLink&gt;289664228&lt;/VariantLink&gt;&#10;  &lt;ReportLink&gt;126924&lt;/ReportLink&gt;&#10;  &lt;Note&gt;01.01.2017 - 05.01.2017&#10;&lt;/Note&gt;&#10;  &lt;SilentMode&gt;false&lt;/SilentMode&gt;&#10;  &lt;DateInfo&gt;&#10;    &lt;string&gt;01.01.2017&lt;/string&gt;&#10;    &lt;string&gt;05.01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0D12E368-52E9-4FAB-98BE-5217853DF5C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 Сергеевна Елесина</dc:creator>
  <cp:lastModifiedBy>Администратор</cp:lastModifiedBy>
  <cp:lastPrinted>2021-03-04T10:56:57Z</cp:lastPrinted>
  <dcterms:created xsi:type="dcterms:W3CDTF">2018-02-05T09:12:14Z</dcterms:created>
  <dcterms:modified xsi:type="dcterms:W3CDTF">2021-03-04T10:57:02Z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01.09.2016 10_57_40)</vt:lpwstr>
  </property>
  <property fmtid="{D5CDD505-2E9C-101B-9397-08002B2CF9AE}" pid="3" name="Версия клиента">
    <vt:lpwstr>17.4.8.2010</vt:lpwstr>
  </property>
  <property fmtid="{D5CDD505-2E9C-101B-9397-08002B2CF9AE}" pid="4" name="Версия базы">
    <vt:lpwstr>17.4.4463.0</vt:lpwstr>
  </property>
  <property fmtid="{D5CDD505-2E9C-101B-9397-08002B2CF9AE}" pid="5" name="Тип сервера">
    <vt:lpwstr>MSSQL</vt:lpwstr>
  </property>
  <property fmtid="{D5CDD505-2E9C-101B-9397-08002B2CF9AE}" pid="6" name="Сервер">
    <vt:lpwstr>depo-2009</vt:lpwstr>
  </property>
  <property fmtid="{D5CDD505-2E9C-101B-9397-08002B2CF9AE}" pid="7" name="База">
    <vt:lpwstr>iv2017</vt:lpwstr>
  </property>
  <property fmtid="{D5CDD505-2E9C-101B-9397-08002B2CF9AE}" pid="8" name="Пользователь">
    <vt:lpwstr>елесина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Вариант (новый от 01.09.2016 10:57:40)</vt:lpwstr>
  </property>
  <property fmtid="{D5CDD505-2E9C-101B-9397-08002B2CF9AE}" pid="11" name="Код отчета">
    <vt:lpwstr>6704D8F3FE1A47649E4B64C21714B4</vt:lpwstr>
  </property>
  <property fmtid="{D5CDD505-2E9C-101B-9397-08002B2CF9AE}" pid="12" name="Локальная база">
    <vt:lpwstr>не используется</vt:lpwstr>
  </property>
</Properties>
</file>