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Сведения" sheetId="5" r:id="rId1"/>
  </sheets>
  <calcPr calcId="124519"/>
</workbook>
</file>

<file path=xl/calcChain.xml><?xml version="1.0" encoding="utf-8"?>
<calcChain xmlns="http://schemas.openxmlformats.org/spreadsheetml/2006/main">
  <c r="F15" i="5"/>
  <c r="F16"/>
  <c r="H24"/>
  <c r="D5"/>
  <c r="E5"/>
  <c r="D11"/>
  <c r="E11"/>
  <c r="H8"/>
  <c r="G8"/>
  <c r="F8"/>
  <c r="C5"/>
  <c r="D21" l="1"/>
  <c r="E21"/>
  <c r="D19"/>
  <c r="E19"/>
  <c r="D17"/>
  <c r="E17"/>
  <c r="D15"/>
  <c r="E15"/>
  <c r="C15"/>
  <c r="E13"/>
  <c r="D13"/>
  <c r="C21" l="1"/>
  <c r="C19"/>
  <c r="C17"/>
  <c r="C13"/>
  <c r="D24"/>
  <c r="E24"/>
  <c r="C11"/>
  <c r="C24" l="1"/>
  <c r="H6"/>
  <c r="H7"/>
  <c r="H9"/>
  <c r="H10"/>
  <c r="H11"/>
  <c r="H12"/>
  <c r="H13"/>
  <c r="H14"/>
  <c r="H15"/>
  <c r="H16"/>
  <c r="H17"/>
  <c r="H18"/>
  <c r="H19"/>
  <c r="H20"/>
  <c r="H21"/>
  <c r="H22"/>
  <c r="H5"/>
  <c r="G6"/>
  <c r="G7"/>
  <c r="G10"/>
  <c r="G11"/>
  <c r="G12"/>
  <c r="G13"/>
  <c r="G14"/>
  <c r="G15"/>
  <c r="G16"/>
  <c r="G17"/>
  <c r="G18"/>
  <c r="G19"/>
  <c r="G20"/>
  <c r="G21"/>
  <c r="G22"/>
  <c r="F6"/>
  <c r="F7"/>
  <c r="F9"/>
  <c r="F10"/>
  <c r="F11"/>
  <c r="F12"/>
  <c r="F13"/>
  <c r="F14"/>
  <c r="F17"/>
  <c r="F19"/>
  <c r="F20"/>
  <c r="F21"/>
  <c r="F22"/>
  <c r="G5"/>
  <c r="F5"/>
  <c r="G24" l="1"/>
  <c r="F24"/>
</calcChain>
</file>

<file path=xl/sharedStrings.xml><?xml version="1.0" encoding="utf-8"?>
<sst xmlns="http://schemas.openxmlformats.org/spreadsheetml/2006/main" count="58" uniqueCount="58">
  <si>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</si>
  <si>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</si>
  <si>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</si>
  <si>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</si>
  <si>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</si>
  <si>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</si>
  <si>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</si>
  <si>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</si>
  <si>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</si>
  <si>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</si>
  <si>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</si>
  <si>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</si>
  <si>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</si>
  <si>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0800</t>
  </si>
  <si>
    <t>0801</t>
  </si>
  <si>
    <t>1000</t>
  </si>
  <si>
    <t>1001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</si>
  <si>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</si>
  <si>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</si>
  <si>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</si>
  <si>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</si>
  <si>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</si>
  <si>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</si>
  <si>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</si>
  <si>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</si>
  <si>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</si>
  <si>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</si>
  <si>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</si>
  <si>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</si>
  <si>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</si>
  <si>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</si>
  <si>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</si>
  <si>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</si>
  <si>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</si>
  <si>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ОБЩЕГОСУДАРСТВЕННЫЕ ВОПРОСЫ</t>
  </si>
  <si>
    <t>Раздел/подраздел</t>
  </si>
  <si>
    <t>План</t>
  </si>
  <si>
    <t>Процент исполнения</t>
  </si>
  <si>
    <t>Причины отклонений фактических значений показателей расходов от их первоначально утвержденных  
(указываются причины, если отклонение 5% и более)</t>
  </si>
  <si>
    <t>к первоначальному плану</t>
  </si>
  <si>
    <t>к уточненному плану</t>
  </si>
  <si>
    <t>ИТОГО:</t>
  </si>
  <si>
    <t>X</t>
  </si>
  <si>
    <t>(руб.)</t>
  </si>
  <si>
    <t xml:space="preserve">Отклонение фактических значений показателей расходов от их первоначально утвержденных  </t>
  </si>
  <si>
    <t>Решение о бюджете
 (первоначальная редакция)</t>
  </si>
  <si>
    <t xml:space="preserve"> Средства из резервного фонда Перемиловского сельского поселения в 2017 г не расходовались</t>
  </si>
  <si>
    <t xml:space="preserve">Увеличение бюджетных ассигнований на оплату  коммунальных услуг связанных с  содержанием имущества, находящимся в муниципальной собственности Перемиловского сельского поселения, организацию и проведение мероприятий, связанных с государственными праздниками, юбилейными и памятными датами </t>
  </si>
  <si>
    <t xml:space="preserve">Увеличение  бюджетных ассигнований на:                                                                       -замену светильников уличного освещения;                                                                   - спил деревьев представляющих угрозу жилым помещениям. </t>
  </si>
  <si>
    <t xml:space="preserve">Увеличение  бюджетных ассигнований на повышение заработной платы работников в связи с увеличением МРОТ, на 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Федерации, на укрепление материально-технической базы учреждений культуры </t>
  </si>
  <si>
    <t>Расходы бюджета Перемиловского сельского поселения по разделам и подразделам классификации расходов бюджетов в 2018 году</t>
  </si>
  <si>
    <t>Решение о бюджете 
 от 22.12.2017 
№ 34</t>
  </si>
  <si>
    <t>Исполнено
за 2018 год, руб.</t>
  </si>
  <si>
    <t>0105</t>
  </si>
  <si>
    <t>Судебная система</t>
  </si>
  <si>
    <t>2100616,00</t>
  </si>
  <si>
    <t>Увеличение бюджетных ассигнований из бюджета района на расчистку дорог от снега в зимний период</t>
  </si>
  <si>
    <t>Увеличение бюджетных ассигнований из областного бюджета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</si>
</sst>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28323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4" fillId="0" borderId="1"/>
    <xf numFmtId="9" fontId="4" fillId="0" borderId="0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10" fillId="0" borderId="1"/>
  </cellStyleXfs>
  <cellXfs count="38">
    <xf numFmtId="0" fontId="0" fillId="0" borderId="0" xfId="0"/>
    <xf numFmtId="0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1" xfId="0" applyFont="1" applyBorder="1"/>
    <xf numFmtId="0" fontId="6" fillId="5" borderId="7" xfId="0" applyFont="1" applyFill="1" applyBorder="1" applyAlignment="1">
      <alignment horizontal="left" vertical="center" wrapText="1"/>
    </xf>
    <xf numFmtId="0" fontId="10" fillId="0" borderId="0" xfId="0" applyFont="1" applyFill="1"/>
    <xf numFmtId="0" fontId="6" fillId="0" borderId="6" xfId="4" applyNumberFormat="1" applyFont="1" applyBorder="1" applyAlignment="1" applyProtection="1">
      <alignment horizontal="center" vertical="top" wrapText="1"/>
    </xf>
    <xf numFmtId="4" fontId="6" fillId="0" borderId="6" xfId="6" applyFont="1" applyFill="1" applyBorder="1" applyAlignment="1" applyProtection="1">
      <alignment horizontal="center" vertical="top" shrinkToFit="1"/>
    </xf>
    <xf numFmtId="0" fontId="7" fillId="0" borderId="6" xfId="4" applyNumberFormat="1" applyFont="1" applyBorder="1" applyAlignment="1" applyProtection="1">
      <alignment horizontal="center" vertical="top" wrapText="1"/>
    </xf>
    <xf numFmtId="4" fontId="7" fillId="0" borderId="6" xfId="6" applyFont="1" applyFill="1" applyBorder="1" applyAlignment="1" applyProtection="1">
      <alignment horizontal="center" vertical="top" shrinkToFit="1"/>
    </xf>
    <xf numFmtId="49" fontId="7" fillId="0" borderId="6" xfId="5" applyFont="1" applyFill="1" applyBorder="1" applyAlignment="1" applyProtection="1">
      <alignment horizontal="center" vertical="top" shrinkToFit="1"/>
    </xf>
    <xf numFmtId="4" fontId="5" fillId="0" borderId="6" xfId="0" applyNumberFormat="1" applyFont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top"/>
    </xf>
    <xf numFmtId="164" fontId="5" fillId="0" borderId="6" xfId="30" applyNumberFormat="1" applyFont="1" applyBorder="1" applyAlignment="1">
      <alignment horizontal="center" vertical="top"/>
    </xf>
    <xf numFmtId="164" fontId="11" fillId="0" borderId="6" xfId="30" applyNumberFormat="1" applyFont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49" fontId="7" fillId="0" borderId="6" xfId="4" applyNumberFormat="1" applyFont="1" applyBorder="1" applyAlignment="1" applyProtection="1">
      <alignment horizontal="center" vertical="top" wrapText="1"/>
    </xf>
    <xf numFmtId="0" fontId="12" fillId="0" borderId="6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</cellXfs>
  <cellStyles count="46">
    <cellStyle name="br" xfId="15"/>
    <cellStyle name="br 2" xfId="34"/>
    <cellStyle name="col" xfId="14"/>
    <cellStyle name="col 2" xfId="33"/>
    <cellStyle name="style0" xfId="16"/>
    <cellStyle name="td" xfId="17"/>
    <cellStyle name="tr" xfId="13"/>
    <cellStyle name="tr 2" xfId="32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Обычный 10" xfId="41"/>
    <cellStyle name="Обычный 11" xfId="42"/>
    <cellStyle name="Обычный 12" xfId="43"/>
    <cellStyle name="Обычный 13" xfId="44"/>
    <cellStyle name="Обычный 14" xfId="45"/>
    <cellStyle name="Обычный 2" xfId="29"/>
    <cellStyle name="Обычный 3" xfId="31"/>
    <cellStyle name="Обычный 4" xfId="35"/>
    <cellStyle name="Обычный 5" xfId="36"/>
    <cellStyle name="Обычный 6" xfId="37"/>
    <cellStyle name="Обычный 7" xfId="38"/>
    <cellStyle name="Обычный 8" xfId="39"/>
    <cellStyle name="Обычный 9" xfId="40"/>
    <cellStyle name="Процентный" xfId="3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>
      <selection sqref="A1:I1"/>
    </sheetView>
  </sheetViews>
  <sheetFormatPr defaultRowHeight="15"/>
  <cols>
    <col min="1" max="1" width="36.85546875" customWidth="1"/>
    <col min="2" max="2" width="20.140625" style="4" customWidth="1"/>
    <col min="3" max="3" width="18.7109375" customWidth="1"/>
    <col min="4" max="4" width="18" customWidth="1"/>
    <col min="5" max="5" width="16.7109375" customWidth="1"/>
    <col min="8" max="8" width="16.140625" customWidth="1"/>
    <col min="9" max="9" width="64.7109375" style="24" customWidth="1"/>
  </cols>
  <sheetData>
    <row r="1" spans="1:9" ht="33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</row>
    <row r="2" spans="1:9" ht="13.5" customHeight="1">
      <c r="A2" s="27"/>
      <c r="B2" s="27"/>
      <c r="C2" s="27"/>
      <c r="D2" s="27"/>
      <c r="E2" s="27"/>
      <c r="F2" s="27"/>
      <c r="G2" s="27"/>
      <c r="H2" s="27"/>
      <c r="I2" s="28" t="s">
        <v>43</v>
      </c>
    </row>
    <row r="3" spans="1:9" s="8" customFormat="1" ht="18.75" customHeight="1">
      <c r="A3" s="34" t="s">
        <v>17</v>
      </c>
      <c r="B3" s="35" t="s">
        <v>35</v>
      </c>
      <c r="C3" s="36" t="s">
        <v>36</v>
      </c>
      <c r="D3" s="36"/>
      <c r="E3" s="37" t="s">
        <v>52</v>
      </c>
      <c r="F3" s="32" t="s">
        <v>37</v>
      </c>
      <c r="G3" s="32"/>
      <c r="H3" s="32" t="s">
        <v>44</v>
      </c>
      <c r="I3" s="33" t="s">
        <v>38</v>
      </c>
    </row>
    <row r="4" spans="1:9" s="8" customFormat="1" ht="107.25" customHeight="1">
      <c r="A4" s="34"/>
      <c r="B4" s="35"/>
      <c r="C4" s="1" t="s">
        <v>45</v>
      </c>
      <c r="D4" s="1" t="s">
        <v>51</v>
      </c>
      <c r="E4" s="37"/>
      <c r="F4" s="25" t="s">
        <v>39</v>
      </c>
      <c r="G4" s="25" t="s">
        <v>40</v>
      </c>
      <c r="H4" s="32"/>
      <c r="I4" s="33"/>
    </row>
    <row r="5" spans="1:9" s="6" customFormat="1">
      <c r="A5" s="7" t="s">
        <v>34</v>
      </c>
      <c r="B5" s="9" t="s">
        <v>0</v>
      </c>
      <c r="C5" s="10">
        <f>C6+C7+C9+C10+C8</f>
        <v>2684463.2</v>
      </c>
      <c r="D5" s="10">
        <f t="shared" ref="D5:E5" si="0">D6+D7+D9+D10+D8</f>
        <v>3062103.2</v>
      </c>
      <c r="E5" s="10">
        <f t="shared" si="0"/>
        <v>2722090.21</v>
      </c>
      <c r="F5" s="16">
        <f>E5/C5</f>
        <v>1.0140165862582879</v>
      </c>
      <c r="G5" s="16">
        <f>E5/D5</f>
        <v>0.88896096317067297</v>
      </c>
      <c r="H5" s="14">
        <f>E5-C5</f>
        <v>37627.009999999776</v>
      </c>
      <c r="I5" s="22"/>
    </row>
    <row r="6" spans="1:9" ht="38.25">
      <c r="A6" s="3" t="s">
        <v>18</v>
      </c>
      <c r="B6" s="11" t="s">
        <v>1</v>
      </c>
      <c r="C6" s="12">
        <v>618000</v>
      </c>
      <c r="D6" s="12">
        <v>615245</v>
      </c>
      <c r="E6" s="15">
        <v>615234.49</v>
      </c>
      <c r="F6" s="17">
        <f t="shared" ref="F6:F22" si="1">E6/C6</f>
        <v>0.99552506472491908</v>
      </c>
      <c r="G6" s="17">
        <f t="shared" ref="G6:G22" si="2">E6/D6</f>
        <v>0.99998291737437928</v>
      </c>
      <c r="H6" s="15">
        <f t="shared" ref="H6:H22" si="3">E6-C6</f>
        <v>-2765.5100000000093</v>
      </c>
      <c r="I6" s="26"/>
    </row>
    <row r="7" spans="1:9" ht="63.75">
      <c r="A7" s="3" t="s">
        <v>19</v>
      </c>
      <c r="B7" s="11" t="s">
        <v>2</v>
      </c>
      <c r="C7" s="12">
        <v>1669000</v>
      </c>
      <c r="D7" s="12">
        <v>1671755</v>
      </c>
      <c r="E7" s="15">
        <v>1671664.23</v>
      </c>
      <c r="F7" s="17">
        <f t="shared" si="1"/>
        <v>1.0015963031755541</v>
      </c>
      <c r="G7" s="17">
        <f t="shared" si="2"/>
        <v>0.99994570376640113</v>
      </c>
      <c r="H7" s="15">
        <f t="shared" si="3"/>
        <v>2664.2299999999814</v>
      </c>
      <c r="I7" s="20"/>
    </row>
    <row r="8" spans="1:9">
      <c r="A8" s="3" t="s">
        <v>54</v>
      </c>
      <c r="B8" s="29" t="s">
        <v>53</v>
      </c>
      <c r="C8" s="12">
        <v>2203.1999999999998</v>
      </c>
      <c r="D8" s="12">
        <v>2203.1999999999998</v>
      </c>
      <c r="E8" s="15">
        <v>2203.1999999999998</v>
      </c>
      <c r="F8" s="17">
        <f t="shared" si="1"/>
        <v>1</v>
      </c>
      <c r="G8" s="17">
        <f t="shared" si="2"/>
        <v>1</v>
      </c>
      <c r="H8" s="15">
        <f t="shared" si="3"/>
        <v>0</v>
      </c>
      <c r="I8" s="20"/>
    </row>
    <row r="9" spans="1:9" ht="25.5">
      <c r="A9" s="3" t="s">
        <v>20</v>
      </c>
      <c r="B9" s="11" t="s">
        <v>3</v>
      </c>
      <c r="C9" s="12">
        <v>50000</v>
      </c>
      <c r="D9" s="12">
        <v>50000</v>
      </c>
      <c r="E9" s="15"/>
      <c r="F9" s="17">
        <f t="shared" si="1"/>
        <v>0</v>
      </c>
      <c r="G9" s="17">
        <v>0</v>
      </c>
      <c r="H9" s="15">
        <f t="shared" si="3"/>
        <v>-50000</v>
      </c>
      <c r="I9" s="18" t="s">
        <v>46</v>
      </c>
    </row>
    <row r="10" spans="1:9" ht="63.75">
      <c r="A10" s="3" t="s">
        <v>21</v>
      </c>
      <c r="B10" s="11" t="s">
        <v>4</v>
      </c>
      <c r="C10" s="12">
        <v>345260</v>
      </c>
      <c r="D10" s="12">
        <v>722900</v>
      </c>
      <c r="E10" s="15">
        <v>432988.29</v>
      </c>
      <c r="F10" s="17">
        <f t="shared" si="1"/>
        <v>1.2540934078665353</v>
      </c>
      <c r="G10" s="17">
        <f t="shared" si="2"/>
        <v>0.59896014663162256</v>
      </c>
      <c r="H10" s="15">
        <f t="shared" si="3"/>
        <v>87728.289999999979</v>
      </c>
      <c r="I10" s="18" t="s">
        <v>47</v>
      </c>
    </row>
    <row r="11" spans="1:9" s="5" customFormat="1">
      <c r="A11" s="2" t="s">
        <v>22</v>
      </c>
      <c r="B11" s="9" t="s">
        <v>5</v>
      </c>
      <c r="C11" s="10">
        <f>C12</f>
        <v>60600</v>
      </c>
      <c r="D11" s="10">
        <f t="shared" ref="D11" si="4">D12</f>
        <v>72887</v>
      </c>
      <c r="E11" s="10">
        <f>E12</f>
        <v>72887</v>
      </c>
      <c r="F11" s="16">
        <f t="shared" si="1"/>
        <v>1.2027557755775578</v>
      </c>
      <c r="G11" s="16">
        <f t="shared" si="2"/>
        <v>1</v>
      </c>
      <c r="H11" s="14">
        <f t="shared" si="3"/>
        <v>12287</v>
      </c>
      <c r="I11" s="22"/>
    </row>
    <row r="12" spans="1:9" ht="25.5">
      <c r="A12" s="3" t="s">
        <v>23</v>
      </c>
      <c r="B12" s="11" t="s">
        <v>6</v>
      </c>
      <c r="C12" s="12">
        <v>60600</v>
      </c>
      <c r="D12" s="12">
        <v>72887</v>
      </c>
      <c r="E12" s="15">
        <v>72887</v>
      </c>
      <c r="F12" s="17">
        <f t="shared" si="1"/>
        <v>1.2027557755775578</v>
      </c>
      <c r="G12" s="17">
        <f t="shared" si="2"/>
        <v>1</v>
      </c>
      <c r="H12" s="15">
        <f t="shared" si="3"/>
        <v>12287</v>
      </c>
      <c r="I12" s="30" t="s">
        <v>57</v>
      </c>
    </row>
    <row r="13" spans="1:9" s="5" customFormat="1" ht="38.25">
      <c r="A13" s="2" t="s">
        <v>24</v>
      </c>
      <c r="B13" s="9" t="s">
        <v>7</v>
      </c>
      <c r="C13" s="10">
        <f>C14</f>
        <v>185000</v>
      </c>
      <c r="D13" s="10">
        <f>D14</f>
        <v>185000</v>
      </c>
      <c r="E13" s="10">
        <f>E14</f>
        <v>185000</v>
      </c>
      <c r="F13" s="16">
        <f t="shared" si="1"/>
        <v>1</v>
      </c>
      <c r="G13" s="16">
        <f t="shared" si="2"/>
        <v>1</v>
      </c>
      <c r="H13" s="14">
        <f t="shared" si="3"/>
        <v>0</v>
      </c>
      <c r="I13" s="22"/>
    </row>
    <row r="14" spans="1:9">
      <c r="A14" s="3" t="s">
        <v>25</v>
      </c>
      <c r="B14" s="11" t="s">
        <v>8</v>
      </c>
      <c r="C14" s="12">
        <v>185000</v>
      </c>
      <c r="D14" s="12">
        <v>185000</v>
      </c>
      <c r="E14" s="15">
        <v>185000</v>
      </c>
      <c r="F14" s="17">
        <f t="shared" si="1"/>
        <v>1</v>
      </c>
      <c r="G14" s="17">
        <f t="shared" si="2"/>
        <v>1</v>
      </c>
      <c r="H14" s="15">
        <f t="shared" si="3"/>
        <v>0</v>
      </c>
      <c r="I14" s="26"/>
    </row>
    <row r="15" spans="1:9" s="5" customFormat="1">
      <c r="A15" s="2" t="s">
        <v>26</v>
      </c>
      <c r="B15" s="9" t="s">
        <v>9</v>
      </c>
      <c r="C15" s="10">
        <f>C16</f>
        <v>252376</v>
      </c>
      <c r="D15" s="10">
        <f t="shared" ref="D15:E15" si="5">D16</f>
        <v>378726</v>
      </c>
      <c r="E15" s="10">
        <f t="shared" si="5"/>
        <v>378726</v>
      </c>
      <c r="F15" s="17">
        <f t="shared" si="1"/>
        <v>1.5006418993882145</v>
      </c>
      <c r="G15" s="16">
        <f t="shared" si="2"/>
        <v>1</v>
      </c>
      <c r="H15" s="14">
        <f t="shared" si="3"/>
        <v>126350</v>
      </c>
      <c r="I15" s="22"/>
    </row>
    <row r="16" spans="1:9" ht="25.5">
      <c r="A16" s="3" t="s">
        <v>27</v>
      </c>
      <c r="B16" s="11" t="s">
        <v>10</v>
      </c>
      <c r="C16" s="12">
        <v>252376</v>
      </c>
      <c r="D16" s="12">
        <v>378726</v>
      </c>
      <c r="E16" s="15">
        <v>378726</v>
      </c>
      <c r="F16" s="17">
        <f t="shared" si="1"/>
        <v>1.5006418993882145</v>
      </c>
      <c r="G16" s="17">
        <f t="shared" si="2"/>
        <v>1</v>
      </c>
      <c r="H16" s="15">
        <f t="shared" si="3"/>
        <v>126350</v>
      </c>
      <c r="I16" s="20" t="s">
        <v>56</v>
      </c>
    </row>
    <row r="17" spans="1:9" s="5" customFormat="1" ht="25.5">
      <c r="A17" s="2" t="s">
        <v>28</v>
      </c>
      <c r="B17" s="9" t="s">
        <v>11</v>
      </c>
      <c r="C17" s="10" t="str">
        <f>C18</f>
        <v>2100616,00</v>
      </c>
      <c r="D17" s="10">
        <f t="shared" ref="D17:E17" si="6">D18</f>
        <v>2888768.46</v>
      </c>
      <c r="E17" s="10">
        <f t="shared" si="6"/>
        <v>1893507.11</v>
      </c>
      <c r="F17" s="16">
        <f t="shared" si="1"/>
        <v>0.90140564005986823</v>
      </c>
      <c r="G17" s="16">
        <f t="shared" si="2"/>
        <v>0.65547209346089308</v>
      </c>
      <c r="H17" s="14">
        <f t="shared" si="3"/>
        <v>-207108.8899999999</v>
      </c>
      <c r="I17" s="22"/>
    </row>
    <row r="18" spans="1:9" ht="38.25">
      <c r="A18" s="3" t="s">
        <v>29</v>
      </c>
      <c r="B18" s="11" t="s">
        <v>12</v>
      </c>
      <c r="C18" s="13" t="s">
        <v>55</v>
      </c>
      <c r="D18" s="12">
        <v>2888768.46</v>
      </c>
      <c r="E18" s="15">
        <v>1893507.11</v>
      </c>
      <c r="F18" s="17"/>
      <c r="G18" s="17">
        <f t="shared" si="2"/>
        <v>0.65547209346089308</v>
      </c>
      <c r="H18" s="15">
        <f t="shared" si="3"/>
        <v>-207108.8899999999</v>
      </c>
      <c r="I18" s="18" t="s">
        <v>48</v>
      </c>
    </row>
    <row r="19" spans="1:9" s="5" customFormat="1">
      <c r="A19" s="2" t="s">
        <v>30</v>
      </c>
      <c r="B19" s="9" t="s">
        <v>13</v>
      </c>
      <c r="C19" s="10">
        <f>C20</f>
        <v>2227397</v>
      </c>
      <c r="D19" s="10">
        <f t="shared" ref="D19:E19" si="7">D20</f>
        <v>2480532</v>
      </c>
      <c r="E19" s="10">
        <f t="shared" si="7"/>
        <v>2479906.2799999998</v>
      </c>
      <c r="F19" s="16">
        <f t="shared" si="1"/>
        <v>1.1133651881546036</v>
      </c>
      <c r="G19" s="16">
        <f t="shared" si="2"/>
        <v>0.99974774766058239</v>
      </c>
      <c r="H19" s="14">
        <f t="shared" si="3"/>
        <v>252509.2799999998</v>
      </c>
      <c r="I19" s="22"/>
    </row>
    <row r="20" spans="1:9" ht="76.5">
      <c r="A20" s="3" t="s">
        <v>31</v>
      </c>
      <c r="B20" s="11" t="s">
        <v>14</v>
      </c>
      <c r="C20" s="12">
        <v>2227397</v>
      </c>
      <c r="D20" s="12">
        <v>2480532</v>
      </c>
      <c r="E20" s="15">
        <v>2479906.2799999998</v>
      </c>
      <c r="F20" s="17">
        <f t="shared" si="1"/>
        <v>1.1133651881546036</v>
      </c>
      <c r="G20" s="17">
        <f t="shared" si="2"/>
        <v>0.99974774766058239</v>
      </c>
      <c r="H20" s="15">
        <f t="shared" si="3"/>
        <v>252509.2799999998</v>
      </c>
      <c r="I20" s="20" t="s">
        <v>49</v>
      </c>
    </row>
    <row r="21" spans="1:9" s="5" customFormat="1">
      <c r="A21" s="2" t="s">
        <v>32</v>
      </c>
      <c r="B21" s="9" t="s">
        <v>15</v>
      </c>
      <c r="C21" s="10">
        <f>C22+C23</f>
        <v>24000</v>
      </c>
      <c r="D21" s="10">
        <f t="shared" ref="D21:E21" si="8">D22+D23</f>
        <v>24000</v>
      </c>
      <c r="E21" s="10">
        <f t="shared" si="8"/>
        <v>24000</v>
      </c>
      <c r="F21" s="16">
        <f t="shared" si="1"/>
        <v>1</v>
      </c>
      <c r="G21" s="16">
        <f t="shared" si="2"/>
        <v>1</v>
      </c>
      <c r="H21" s="14">
        <f t="shared" si="3"/>
        <v>0</v>
      </c>
      <c r="I21" s="22"/>
    </row>
    <row r="22" spans="1:9">
      <c r="A22" s="3" t="s">
        <v>33</v>
      </c>
      <c r="B22" s="11" t="s">
        <v>16</v>
      </c>
      <c r="C22" s="12">
        <v>24000</v>
      </c>
      <c r="D22" s="12">
        <v>24000</v>
      </c>
      <c r="E22" s="15">
        <v>24000</v>
      </c>
      <c r="F22" s="17">
        <f t="shared" si="1"/>
        <v>1</v>
      </c>
      <c r="G22" s="17">
        <f t="shared" si="2"/>
        <v>1</v>
      </c>
      <c r="H22" s="15">
        <f t="shared" si="3"/>
        <v>0</v>
      </c>
      <c r="I22" s="21"/>
    </row>
    <row r="23" spans="1:9">
      <c r="A23" s="3"/>
      <c r="B23" s="11"/>
      <c r="C23" s="12"/>
      <c r="D23" s="12"/>
      <c r="E23" s="15"/>
      <c r="F23" s="17"/>
      <c r="G23" s="17"/>
      <c r="H23" s="15"/>
      <c r="I23" s="20"/>
    </row>
    <row r="24" spans="1:9">
      <c r="A24" s="2" t="s">
        <v>41</v>
      </c>
      <c r="B24" s="19" t="s">
        <v>42</v>
      </c>
      <c r="C24" s="10">
        <f>C21+C19+C17+C15+C13+C11+C5</f>
        <v>7534452.2000000002</v>
      </c>
      <c r="D24" s="10">
        <f t="shared" ref="D24:E24" si="9">D21+D19+D17+D15+D13+D11+D5</f>
        <v>9092016.6600000001</v>
      </c>
      <c r="E24" s="10">
        <f t="shared" si="9"/>
        <v>7756116.5999999996</v>
      </c>
      <c r="F24" s="16">
        <f t="shared" ref="F24" si="10">E24/C24</f>
        <v>1.0294201083391303</v>
      </c>
      <c r="G24" s="16">
        <f t="shared" ref="G24" si="11">E24/D24</f>
        <v>0.85306889439861622</v>
      </c>
      <c r="H24" s="14">
        <f>E24-C24</f>
        <v>221664.39999999944</v>
      </c>
      <c r="I24" s="23"/>
    </row>
  </sheetData>
  <mergeCells count="8">
    <mergeCell ref="A1:I1"/>
    <mergeCell ref="F3:G3"/>
    <mergeCell ref="H3:H4"/>
    <mergeCell ref="I3:I4"/>
    <mergeCell ref="A3:A4"/>
    <mergeCell ref="B3:B4"/>
    <mergeCell ref="C3:D3"/>
    <mergeCell ref="E3:E4"/>
  </mergeCells>
  <pageMargins left="0.2" right="0.2" top="0.34" bottom="0.17" header="0.19" footer="0.17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6704D8F3FE1A47649E4B64C21714B4&lt;/Code&gt;&#10;  &lt;ObjectCode&gt;SQUERY_SVOD_ROSP&lt;/ObjectCode&gt;&#10;  &lt;DocName&gt;Вариант (новый от 01.09.2016 10_57_40)&lt;/DocName&gt;&#10;  &lt;VariantName&gt;Вариант (новый от 01.09.2016 10:57:40)&lt;/VariantName&gt;&#10;  &lt;VariantLink&gt;289664228&lt;/VariantLink&gt;&#10;  &lt;ReportLink&gt;126924&lt;/ReportLink&gt;&#10;  &lt;Note&gt;01.01.2017 - 05.01.2017&#10;&lt;/Note&gt;&#10;  &lt;SilentMode&gt;false&lt;/SilentMode&gt;&#10;  &lt;DateInfo&gt;&#10;    &lt;string&gt;01.01.2017&lt;/string&gt;&#10;    &lt;string&gt;05.01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D12E368-52E9-4FAB-98BE-5217853DF5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Сергеевна Елесина</dc:creator>
  <cp:lastModifiedBy>Администратор</cp:lastModifiedBy>
  <cp:lastPrinted>2018-05-22T07:46:07Z</cp:lastPrinted>
  <dcterms:created xsi:type="dcterms:W3CDTF">2018-02-05T09:12:14Z</dcterms:created>
  <dcterms:modified xsi:type="dcterms:W3CDTF">2019-08-21T10:55:08Z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</vt:lpwstr>
  </property>
  <property fmtid="{D5CDD505-2E9C-101B-9397-08002B2CF9AE}" pid="3" name="Версия клиента">
    <vt:lpwstr>17.4.8.2010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depo-2009</vt:lpwstr>
  </property>
  <property fmtid="{D5CDD505-2E9C-101B-9397-08002B2CF9AE}" pid="7" name="База">
    <vt:lpwstr>iv2017</vt:lpwstr>
  </property>
  <property fmtid="{D5CDD505-2E9C-101B-9397-08002B2CF9AE}" pid="8" name="Пользователь">
    <vt:lpwstr>елесина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01.09.2016 10:57:40)</vt:lpwstr>
  </property>
  <property fmtid="{D5CDD505-2E9C-101B-9397-08002B2CF9AE}" pid="11" name="Код отчета">
    <vt:lpwstr>6704D8F3FE1A47649E4B64C21714B4</vt:lpwstr>
  </property>
  <property fmtid="{D5CDD505-2E9C-101B-9397-08002B2CF9AE}" pid="12" name="Локальная база">
    <vt:lpwstr>не используется</vt:lpwstr>
  </property>
</Properties>
</file>