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095" windowHeight="9300" activeTab="0"/>
  </bookViews>
  <sheets>
    <sheet name="Доходы" sheetId="1" r:id="rId1"/>
    <sheet name="Расходы" sheetId="2" r:id="rId2"/>
  </sheets>
  <definedNames/>
  <calcPr fullCalcOnLoad="1" refMode="R1C1"/>
</workbook>
</file>

<file path=xl/sharedStrings.xml><?xml version="1.0" encoding="utf-8"?>
<sst xmlns="http://schemas.openxmlformats.org/spreadsheetml/2006/main" count="110" uniqueCount="88">
  <si>
    <t>Показатель</t>
  </si>
  <si>
    <t>Ожидаемое исполнение</t>
  </si>
  <si>
    <t>Доходы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</si>
  <si>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</si>
  <si>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</si>
  <si>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</si>
  <si>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</si>
  <si>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</si>
  <si>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</si>
  <si>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выполнение передаваемых полномочий субъектов Российской Федерации</t>
  </si>
  <si>
    <t>Всего доходов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</si>
  <si>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</si>
  <si>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Процент исполнения</t>
  </si>
  <si>
    <t>Раздел</t>
  </si>
  <si>
    <t>Расходы</t>
  </si>
  <si>
    <t>Функционирование  высшего  должностного  лица  органа местного самоуправления.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</si>
  <si>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</si>
  <si>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</si>
  <si>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Центральный аппарат.</t>
  </si>
  <si>
    <t>Другие общегосударственные вопросы.</t>
  </si>
  <si>
    <t>Оценка недвижимости, признание прав и регулирование отношений по государственной и муниципальной собственности</t>
  </si>
  <si>
    <t>Взносы в Совет ассоциации муниципальных образований Ивановской области</t>
  </si>
  <si>
    <t>Владение, пользование и распоряжение имуществом, находящимся в муниципальной собственности поселения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</si>
  <si>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</si>
  <si>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</si>
  <si>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</si>
  <si>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</si>
  <si>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</si>
  <si>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Жилищно-коммунальное хозяйство.</t>
  </si>
  <si>
    <t>Благоустройство.</t>
  </si>
  <si>
    <t>Уличное освещение</t>
  </si>
  <si>
    <t>Прочие мероприятия по благоустройству поселения</t>
  </si>
  <si>
    <t>Культура</t>
  </si>
  <si>
    <t xml:space="preserve">Всего расходов </t>
  </si>
  <si>
    <t>0102</t>
  </si>
  <si>
    <t>0104</t>
  </si>
  <si>
    <t>0113</t>
  </si>
  <si>
    <t>0203</t>
  </si>
  <si>
    <t>0300</t>
  </si>
  <si>
    <t>0310</t>
  </si>
  <si>
    <t>0409</t>
  </si>
  <si>
    <t>0500</t>
  </si>
  <si>
    <t>0503</t>
  </si>
  <si>
    <t>0801</t>
  </si>
  <si>
    <t>Расходы на проведение мероприятий, связанных с государственными праздниками, днем села, юбилейными датами и другими мероприятиями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</si>
  <si>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</si>
  <si>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1001</t>
  </si>
  <si>
    <t>Обеспечение представления жилых помещений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</si>
  <si>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1004</t>
  </si>
  <si>
    <t xml:space="preserve">Оценка ожидаемого исполнения бюджета </t>
  </si>
  <si>
    <t xml:space="preserve">                       Оценка ожидаемого исполнения бюджета </t>
  </si>
  <si>
    <t>сельского поселения</t>
  </si>
  <si>
    <t>0105</t>
  </si>
  <si>
    <t>Резервные фонды местных администраций в рамках не программных мероприятий по не программным направлениям деятельности органов местного самоуправления Перемиловского сельского поселения.(Иные бюджетные ассигнования)</t>
  </si>
  <si>
    <t>0111</t>
  </si>
  <si>
    <t>А.Н.Зайчиков</t>
  </si>
  <si>
    <t>Глава Перемиловского</t>
  </si>
  <si>
    <t>Обеспечение проведения выборов</t>
  </si>
  <si>
    <t>0107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</si>
  <si>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</si>
  <si>
    <t>Текущий год – 2018год</t>
  </si>
  <si>
    <t>Отчётный год 2017 год</t>
  </si>
  <si>
    <t>Утверждено Решением  Совета  № 34  от 22.12.2017 года (в действующей редакции)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</si>
  <si>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</si>
  <si>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</si>
  <si>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</si>
  <si>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</si>
  <si>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</si>
  <si>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</si>
  <si>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</si>
  <si>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 значения в соответствии с заключенными соглашениями</t>
  </si>
  <si>
    <t>Возврат остатков субсидии, субвенции и иных межбюджетных трансфертов, имеющих целевое назначение, прошлых лет из бюджетов  сельских поселений</t>
  </si>
  <si>
    <t>Начальник финансового отдела</t>
  </si>
  <si>
    <t>Т.И.Мочалова</t>
  </si>
  <si>
    <t>Перемиловского сельского поселения за 2018 год по доходам</t>
  </si>
  <si>
    <t>Перемиловского сельского поселения за 2018 год по расходам</t>
  </si>
  <si>
    <t>Отчётный год 2017</t>
  </si>
  <si>
    <t>Утверждено Решением  Совета  № 34 от 22.12.2017 года (в действующей редакции)</t>
  </si>
  <si>
    <t>Обеспечение принципов прозрачности, открытости и эффективности местного самоуправления</t>
  </si>
  <si>
    <t>Осуществление части полномочий по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(Закупка товаров, работ и услуг для обеспечения государственных (муниципальных) нужд)</t>
  </si>
  <si>
    <t>Осуществление части полномочий по  организации ритуальных услуг и содержанию мест захоронения (Закупка товаров, работ и услуг для обеспечения государственных (муниципальных) нужд)</t>
  </si>
  <si>
    <t>Осуществление части полномочий по  содержанию и ремонту питьевых колодцев  (Закупка товаров, работ и услуг для обеспечения государственных (муниципальных) нужд)</t>
  </si>
  <si>
    <t>Организация благоустройства и поддержания чистоты и порядка на территории  Перемиловского сельского поселения</t>
  </si>
  <si>
    <t xml:space="preserve">Обеспечение деятельности муниципального казенного учреждения «Перемиловский КДЦ «Родник»  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</si>
  <si>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</si>
  <si>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Осуществление дополнительного пенсионного обеспечения за выслугу лет муниципальным служащим, лицам, замещавшим выборные муниципальные должности муниципальной службы</t>
  </si>
  <si>
    <t xml:space="preserve">Начальник финансового отдела </t>
  </si>
  <si>
    <t xml:space="preserve">Глава Перемиловского  сельского поселения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</si>
</sst>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0" xfId="0" applyFill="1" applyAlignment="1">
      <alignment/>
    </xf>
    <xf numFmtId="1" fontId="7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0" fontId="13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right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right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wrapText="1"/>
    </xf>
    <xf numFmtId="4" fontId="2" fillId="35" borderId="10" xfId="0" applyNumberFormat="1" applyFont="1" applyFill="1" applyBorder="1" applyAlignment="1">
      <alignment horizontal="right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" fillId="35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168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SheetLayoutView="100" zoomScalePageLayoutView="0" workbookViewId="0" topLeftCell="A1">
      <selection activeCell="C5" sqref="C5:D5"/>
    </sheetView>
  </sheetViews>
  <sheetFormatPr defaultColWidth="9.00390625" defaultRowHeight="12.75"/>
  <cols>
    <col min="1" max="1" width="51.125" style="0" customWidth="1"/>
    <col min="2" max="2" width="14.375" style="1" customWidth="1"/>
    <col min="3" max="3" width="17.25390625" style="0" customWidth="1"/>
    <col min="4" max="4" width="17.875" style="0" customWidth="1"/>
    <col min="5" max="5" width="11.375" style="0" customWidth="1"/>
  </cols>
  <sheetData>
    <row r="1" ht="2.25" customHeight="1"/>
    <row r="2" spans="1:5" ht="15.75">
      <c r="A2" s="87" t="s">
        <v>49</v>
      </c>
      <c r="B2" s="87"/>
      <c r="C2" s="87"/>
      <c r="D2" s="87"/>
      <c r="E2" s="87"/>
    </row>
    <row r="3" spans="1:5" ht="15.75">
      <c r="A3" s="87" t="s">
        <v>74</v>
      </c>
      <c r="B3" s="87"/>
      <c r="C3" s="87"/>
      <c r="D3" s="87"/>
      <c r="E3" s="87"/>
    </row>
    <row r="4" ht="19.5" customHeight="1"/>
    <row r="5" spans="1:5" ht="15">
      <c r="A5" s="88" t="s">
        <v>0</v>
      </c>
      <c r="B5" s="89" t="s">
        <v>61</v>
      </c>
      <c r="C5" s="88" t="s">
        <v>60</v>
      </c>
      <c r="D5" s="88"/>
      <c r="E5" s="88" t="s">
        <v>12</v>
      </c>
    </row>
    <row r="6" spans="1:14" ht="73.5" customHeight="1">
      <c r="A6" s="88"/>
      <c r="B6" s="90"/>
      <c r="C6" s="5" t="s">
        <v>62</v>
      </c>
      <c r="D6" s="6" t="s">
        <v>1</v>
      </c>
      <c r="E6" s="88"/>
      <c r="H6" s="11"/>
      <c r="I6" s="11"/>
      <c r="J6" s="11"/>
      <c r="K6" s="11"/>
      <c r="L6" s="11"/>
      <c r="M6" s="11"/>
      <c r="N6" s="11"/>
    </row>
    <row r="7" spans="1:14" ht="15.75" customHeight="1">
      <c r="A7" s="16" t="s">
        <v>2</v>
      </c>
      <c r="B7" s="7"/>
      <c r="C7" s="8"/>
      <c r="D7" s="9"/>
      <c r="E7" s="17"/>
      <c r="H7" s="11"/>
      <c r="I7" s="11"/>
      <c r="J7" s="11"/>
      <c r="K7" s="11"/>
      <c r="L7" s="11"/>
      <c r="M7" s="11"/>
      <c r="N7" s="11"/>
    </row>
    <row r="8" spans="1:5" ht="15.75">
      <c r="A8" s="18" t="s">
        <v>3</v>
      </c>
      <c r="B8" s="83">
        <v>223649.6</v>
      </c>
      <c r="C8" s="15">
        <v>190000</v>
      </c>
      <c r="D8" s="15">
        <v>188776.68</v>
      </c>
      <c r="E8" s="78">
        <f aca="true" t="shared" si="0" ref="E8:E21">D8/C8*100</f>
        <v>99.35614736842105</v>
      </c>
    </row>
    <row r="9" spans="1:5" ht="15.75">
      <c r="A9" s="19" t="s">
        <v>4</v>
      </c>
      <c r="B9" s="83">
        <v>529242.06</v>
      </c>
      <c r="C9" s="15">
        <v>200000</v>
      </c>
      <c r="D9" s="15">
        <v>200000</v>
      </c>
      <c r="E9" s="79">
        <f t="shared" si="0"/>
        <v>100</v>
      </c>
    </row>
    <row r="10" spans="1:5" ht="15.75">
      <c r="A10" s="18" t="s">
        <v>5</v>
      </c>
      <c r="B10" s="83">
        <v>41677.66</v>
      </c>
      <c r="C10" s="15">
        <v>22000</v>
      </c>
      <c r="D10" s="15">
        <v>22000</v>
      </c>
      <c r="E10" s="79">
        <f t="shared" si="0"/>
        <v>100</v>
      </c>
    </row>
    <row r="11" spans="1:5" ht="15.75">
      <c r="A11" s="18" t="s">
        <v>6</v>
      </c>
      <c r="B11" s="83">
        <v>523312.09</v>
      </c>
      <c r="C11" s="15">
        <v>420000</v>
      </c>
      <c r="D11" s="15">
        <v>435185.4</v>
      </c>
      <c r="E11" s="80">
        <f t="shared" si="0"/>
        <v>103.61557142857143</v>
      </c>
    </row>
    <row r="12" spans="1:5" ht="15.75">
      <c r="A12" s="18" t="s">
        <v>7</v>
      </c>
      <c r="B12" s="83">
        <v>2240</v>
      </c>
      <c r="C12" s="15">
        <v>2000</v>
      </c>
      <c r="D12" s="15">
        <v>2000</v>
      </c>
      <c r="E12" s="81">
        <f t="shared" si="0"/>
        <v>100</v>
      </c>
    </row>
    <row r="13" spans="1:5" ht="89.25" customHeight="1">
      <c r="A13" s="18" t="s">
        <v>64</v>
      </c>
      <c r="B13" s="83">
        <v>144602.4</v>
      </c>
      <c r="C13" s="15">
        <v>139000</v>
      </c>
      <c r="D13" s="15">
        <v>139000</v>
      </c>
      <c r="E13" s="81">
        <f t="shared" si="0"/>
        <v>100</v>
      </c>
    </row>
    <row r="14" spans="1:5" ht="19.5" customHeight="1" hidden="1">
      <c r="A14" s="18" t="s">
        <v>8</v>
      </c>
      <c r="B14" s="83"/>
      <c r="C14" s="15"/>
      <c r="D14" s="15"/>
      <c r="E14" s="81" t="e">
        <f t="shared" si="0"/>
        <v>#DIV/0!</v>
      </c>
    </row>
    <row r="15" spans="1:5" ht="66" customHeight="1">
      <c r="A15" s="18" t="s">
        <v>63</v>
      </c>
      <c r="B15" s="83">
        <v>0</v>
      </c>
      <c r="C15" s="15">
        <v>254600</v>
      </c>
      <c r="D15" s="15">
        <v>254626.3</v>
      </c>
      <c r="E15" s="78">
        <f t="shared" si="0"/>
        <v>100.01032992930085</v>
      </c>
    </row>
    <row r="16" spans="1:5" ht="30">
      <c r="A16" s="18" t="s">
        <v>65</v>
      </c>
      <c r="B16" s="83">
        <v>5934300</v>
      </c>
      <c r="C16" s="83">
        <v>5933100</v>
      </c>
      <c r="D16" s="83">
        <v>5933100</v>
      </c>
      <c r="E16" s="81">
        <f t="shared" si="0"/>
        <v>100</v>
      </c>
    </row>
    <row r="17" spans="1:5" ht="30">
      <c r="A17" s="18" t="s">
        <v>66</v>
      </c>
      <c r="B17" s="83">
        <v>61700</v>
      </c>
      <c r="C17" s="83">
        <v>26960</v>
      </c>
      <c r="D17" s="83">
        <v>26960</v>
      </c>
      <c r="E17" s="81">
        <f t="shared" si="0"/>
        <v>100</v>
      </c>
    </row>
    <row r="18" spans="1:5" ht="15.75">
      <c r="A18" s="18" t="s">
        <v>67</v>
      </c>
      <c r="B18" s="83">
        <v>113557</v>
      </c>
      <c r="C18" s="83">
        <v>187732</v>
      </c>
      <c r="D18" s="83">
        <v>187732</v>
      </c>
      <c r="E18" s="81">
        <f t="shared" si="0"/>
        <v>100</v>
      </c>
    </row>
    <row r="19" spans="1:5" ht="75">
      <c r="A19" s="18" t="s">
        <v>68</v>
      </c>
      <c r="B19" s="83">
        <v>0</v>
      </c>
      <c r="C19" s="83">
        <v>2203.2</v>
      </c>
      <c r="D19" s="83">
        <v>2203.2</v>
      </c>
      <c r="E19" s="81">
        <f t="shared" si="0"/>
        <v>100</v>
      </c>
    </row>
    <row r="20" spans="1:5" ht="45">
      <c r="A20" s="18" t="s">
        <v>69</v>
      </c>
      <c r="B20" s="83">
        <v>61000</v>
      </c>
      <c r="C20" s="83">
        <v>60600</v>
      </c>
      <c r="D20" s="83">
        <v>60600</v>
      </c>
      <c r="E20" s="81">
        <f t="shared" si="0"/>
        <v>100</v>
      </c>
    </row>
    <row r="21" spans="1:5" ht="0.75" customHeight="1">
      <c r="A21" s="12" t="s">
        <v>9</v>
      </c>
      <c r="B21" s="83"/>
      <c r="C21" s="83">
        <v>0</v>
      </c>
      <c r="D21" s="83">
        <v>0</v>
      </c>
      <c r="E21" s="81" t="e">
        <f t="shared" si="0"/>
        <v>#DIV/0!</v>
      </c>
    </row>
    <row r="22" spans="1:5" ht="75">
      <c r="A22" s="12" t="s">
        <v>11</v>
      </c>
      <c r="B22" s="83">
        <v>833819.53</v>
      </c>
      <c r="C22" s="83">
        <v>0</v>
      </c>
      <c r="D22" s="83">
        <v>0</v>
      </c>
      <c r="E22" s="81">
        <v>0</v>
      </c>
    </row>
    <row r="23" spans="1:5" ht="75">
      <c r="A23" s="12" t="s">
        <v>70</v>
      </c>
      <c r="B23" s="83">
        <v>380092</v>
      </c>
      <c r="C23" s="83">
        <v>506442</v>
      </c>
      <c r="D23" s="83">
        <v>506442</v>
      </c>
      <c r="E23" s="81">
        <f>D23/C23*100</f>
        <v>100</v>
      </c>
    </row>
    <row r="24" spans="1:5" ht="60">
      <c r="A24" s="12" t="s">
        <v>71</v>
      </c>
      <c r="B24" s="83">
        <v>0</v>
      </c>
      <c r="C24" s="83">
        <v>0</v>
      </c>
      <c r="D24" s="83">
        <v>0</v>
      </c>
      <c r="E24" s="81">
        <v>0</v>
      </c>
    </row>
    <row r="25" spans="1:5" ht="15">
      <c r="A25" s="75" t="s">
        <v>10</v>
      </c>
      <c r="B25" s="84">
        <f>B8+B9+B10+B11+B12+B13+B16+B17+B18+B19+B20+B22+B23+B24</f>
        <v>8849192.34</v>
      </c>
      <c r="C25" s="84">
        <f>C8+C9+C10+C11+C12+C13+C16+C17+C18+C19+C20+C22+C23+C24+C15</f>
        <v>7944637.2</v>
      </c>
      <c r="D25" s="84">
        <f>D8+D9+D10+D11+D12+D13+D16+D17+D18+D19+D20+D22+D23+D24+D15</f>
        <v>7958625.58</v>
      </c>
      <c r="E25" s="82">
        <f>D25/C25*100</f>
        <v>100.1760732384356</v>
      </c>
    </row>
    <row r="26" spans="1:5" ht="15">
      <c r="A26" s="76"/>
      <c r="B26" s="85"/>
      <c r="C26" s="15"/>
      <c r="D26" s="86"/>
      <c r="E26" s="86"/>
    </row>
    <row r="27" spans="1:5" ht="14.25" hidden="1">
      <c r="A27" s="76"/>
      <c r="B27" s="32"/>
      <c r="C27" s="76"/>
      <c r="D27" s="76"/>
      <c r="E27" s="76"/>
    </row>
    <row r="28" spans="1:5" ht="15">
      <c r="A28" s="24" t="s">
        <v>56</v>
      </c>
      <c r="B28" s="25"/>
      <c r="C28" s="24"/>
      <c r="D28" s="24"/>
      <c r="E28" s="77"/>
    </row>
    <row r="29" spans="1:5" ht="15">
      <c r="A29" s="24" t="s">
        <v>51</v>
      </c>
      <c r="B29" s="25"/>
      <c r="C29" s="24"/>
      <c r="D29" s="24" t="s">
        <v>55</v>
      </c>
      <c r="E29" s="77"/>
    </row>
    <row r="30" spans="1:5" ht="15">
      <c r="A30" s="24"/>
      <c r="B30" s="25"/>
      <c r="C30" s="24"/>
      <c r="D30" s="24"/>
      <c r="E30" s="77"/>
    </row>
    <row r="31" spans="1:5" ht="15">
      <c r="A31" s="24" t="s">
        <v>72</v>
      </c>
      <c r="B31" s="25"/>
      <c r="C31" s="24"/>
      <c r="D31" s="24" t="s">
        <v>73</v>
      </c>
      <c r="E31" s="77"/>
    </row>
  </sheetData>
  <sheetProtection/>
  <mergeCells count="6">
    <mergeCell ref="A2:E2"/>
    <mergeCell ref="A3:E3"/>
    <mergeCell ref="A5:A6"/>
    <mergeCell ref="C5:D5"/>
    <mergeCell ref="B5:B6"/>
    <mergeCell ref="E5:E6"/>
  </mergeCells>
  <printOptions/>
  <pageMargins left="0.59" right="0.2" top="0.41" bottom="0.23" header="0.32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8"/>
  <sheetViews>
    <sheetView zoomScaleSheetLayoutView="100" zoomScalePageLayoutView="0" workbookViewId="0" topLeftCell="A25">
      <selection activeCell="L40" sqref="L40"/>
    </sheetView>
  </sheetViews>
  <sheetFormatPr defaultColWidth="9.00390625" defaultRowHeight="12.75"/>
  <cols>
    <col min="1" max="1" width="42.625" style="0" customWidth="1"/>
    <col min="2" max="2" width="9.375" style="2" customWidth="1"/>
    <col min="3" max="3" width="14.875" style="1" customWidth="1"/>
    <col min="4" max="4" width="18.625" style="1" customWidth="1"/>
    <col min="5" max="5" width="13.75390625" style="1" customWidth="1"/>
    <col min="6" max="6" width="10.125" style="4" customWidth="1"/>
  </cols>
  <sheetData>
    <row r="2" spans="1:6" ht="15.75">
      <c r="A2" s="87" t="s">
        <v>50</v>
      </c>
      <c r="B2" s="87"/>
      <c r="C2" s="87"/>
      <c r="D2" s="87"/>
      <c r="E2" s="87"/>
      <c r="F2" s="10"/>
    </row>
    <row r="3" spans="1:7" ht="18.75">
      <c r="A3" s="87" t="s">
        <v>75</v>
      </c>
      <c r="B3" s="87"/>
      <c r="C3" s="87"/>
      <c r="D3" s="87"/>
      <c r="E3" s="87"/>
      <c r="F3" s="87"/>
      <c r="G3" s="11"/>
    </row>
    <row r="4" ht="12.75">
      <c r="F4" s="3"/>
    </row>
    <row r="5" spans="1:6" ht="12.75">
      <c r="A5" s="93"/>
      <c r="B5" s="94" t="s">
        <v>13</v>
      </c>
      <c r="C5" s="95" t="s">
        <v>76</v>
      </c>
      <c r="D5" s="95" t="s">
        <v>60</v>
      </c>
      <c r="E5" s="95"/>
      <c r="F5" s="14"/>
    </row>
    <row r="6" spans="1:6" ht="12.75">
      <c r="A6" s="93"/>
      <c r="B6" s="94"/>
      <c r="C6" s="95"/>
      <c r="D6" s="96" t="s">
        <v>77</v>
      </c>
      <c r="E6" s="95" t="s">
        <v>1</v>
      </c>
      <c r="F6" s="91" t="s">
        <v>12</v>
      </c>
    </row>
    <row r="7" spans="1:6" ht="54.75" customHeight="1">
      <c r="A7" s="93"/>
      <c r="B7" s="94"/>
      <c r="C7" s="95"/>
      <c r="D7" s="96"/>
      <c r="E7" s="95"/>
      <c r="F7" s="92"/>
    </row>
    <row r="8" spans="1:6" ht="15">
      <c r="A8" s="12" t="s">
        <v>14</v>
      </c>
      <c r="B8" s="28"/>
      <c r="C8" s="54"/>
      <c r="D8" s="55"/>
      <c r="E8" s="55"/>
      <c r="F8" s="33"/>
    </row>
    <row r="9" spans="1:6" ht="30">
      <c r="A9" s="27" t="s">
        <v>15</v>
      </c>
      <c r="B9" s="41" t="s">
        <v>34</v>
      </c>
      <c r="C9" s="43">
        <f>C10</f>
        <v>550039.94</v>
      </c>
      <c r="D9" s="43">
        <f>D10</f>
        <v>618000</v>
      </c>
      <c r="E9" s="43">
        <f>E10</f>
        <v>618000</v>
      </c>
      <c r="F9" s="56">
        <f>E9/D9*100</f>
        <v>100</v>
      </c>
    </row>
    <row r="10" spans="1:6" ht="15">
      <c r="A10" s="12" t="s">
        <v>16</v>
      </c>
      <c r="B10" s="29" t="s">
        <v>34</v>
      </c>
      <c r="C10" s="30">
        <v>550039.94</v>
      </c>
      <c r="D10" s="30">
        <v>618000</v>
      </c>
      <c r="E10" s="30">
        <v>618000</v>
      </c>
      <c r="F10" s="57">
        <f aca="true" t="shared" si="0" ref="F10:F43">E10/D10*100</f>
        <v>100</v>
      </c>
    </row>
    <row r="11" spans="1:6" ht="75">
      <c r="A11" s="27" t="s">
        <v>17</v>
      </c>
      <c r="B11" s="58" t="s">
        <v>35</v>
      </c>
      <c r="C11" s="43">
        <f>C12+C13</f>
        <v>1557592.27</v>
      </c>
      <c r="D11" s="43">
        <f>D12+D13</f>
        <v>1669000</v>
      </c>
      <c r="E11" s="43">
        <f>E12+E13</f>
        <v>1669000</v>
      </c>
      <c r="F11" s="56">
        <f t="shared" si="0"/>
        <v>100</v>
      </c>
    </row>
    <row r="12" spans="1:6" ht="15">
      <c r="A12" s="12" t="s">
        <v>18</v>
      </c>
      <c r="B12" s="29" t="s">
        <v>35</v>
      </c>
      <c r="C12" s="40">
        <v>1557592.27</v>
      </c>
      <c r="D12" s="30">
        <v>1669000</v>
      </c>
      <c r="E12" s="30">
        <v>1669000</v>
      </c>
      <c r="F12" s="57">
        <f t="shared" si="0"/>
        <v>100</v>
      </c>
    </row>
    <row r="13" spans="1:6" ht="2.25" customHeight="1">
      <c r="A13" s="12"/>
      <c r="B13" s="29"/>
      <c r="C13" s="40"/>
      <c r="D13" s="30"/>
      <c r="E13" s="30"/>
      <c r="F13" s="57">
        <v>0</v>
      </c>
    </row>
    <row r="14" spans="1:6" ht="60">
      <c r="A14" s="27" t="s">
        <v>45</v>
      </c>
      <c r="B14" s="41" t="s">
        <v>52</v>
      </c>
      <c r="C14" s="42">
        <v>0</v>
      </c>
      <c r="D14" s="43">
        <v>2203.2</v>
      </c>
      <c r="E14" s="43">
        <v>2203.2</v>
      </c>
      <c r="F14" s="56">
        <v>100</v>
      </c>
    </row>
    <row r="15" spans="1:6" ht="90">
      <c r="A15" s="34" t="s">
        <v>53</v>
      </c>
      <c r="B15" s="41" t="s">
        <v>54</v>
      </c>
      <c r="C15" s="43">
        <v>0</v>
      </c>
      <c r="D15" s="43">
        <v>50000</v>
      </c>
      <c r="E15" s="43">
        <v>0</v>
      </c>
      <c r="F15" s="56">
        <v>0</v>
      </c>
    </row>
    <row r="16" spans="1:6" ht="15">
      <c r="A16" s="34" t="s">
        <v>57</v>
      </c>
      <c r="B16" s="41" t="s">
        <v>58</v>
      </c>
      <c r="C16" s="43">
        <v>0</v>
      </c>
      <c r="D16" s="43">
        <v>0</v>
      </c>
      <c r="E16" s="43">
        <v>0</v>
      </c>
      <c r="F16" s="56"/>
    </row>
    <row r="17" spans="1:6" ht="15">
      <c r="A17" s="27" t="s">
        <v>19</v>
      </c>
      <c r="B17" s="41" t="s">
        <v>36</v>
      </c>
      <c r="C17" s="43">
        <f>C18+C19+C20+C21+C22+C23</f>
        <v>312688.29000000004</v>
      </c>
      <c r="D17" s="43">
        <f>D18+D20+D21+D22+D19+D23</f>
        <v>487900</v>
      </c>
      <c r="E17" s="43">
        <f>E18+E20+E21+E22+E19+E23</f>
        <v>486770</v>
      </c>
      <c r="F17" s="56">
        <f t="shared" si="0"/>
        <v>99.76839516294322</v>
      </c>
    </row>
    <row r="18" spans="1:6" ht="49.5" customHeight="1">
      <c r="A18" s="12" t="s">
        <v>20</v>
      </c>
      <c r="B18" s="29" t="s">
        <v>36</v>
      </c>
      <c r="C18" s="30">
        <v>164700</v>
      </c>
      <c r="D18" s="30">
        <v>180500</v>
      </c>
      <c r="E18" s="30">
        <v>180500</v>
      </c>
      <c r="F18" s="57">
        <f t="shared" si="0"/>
        <v>100</v>
      </c>
    </row>
    <row r="19" spans="1:6" ht="45">
      <c r="A19" s="12" t="s">
        <v>78</v>
      </c>
      <c r="B19" s="29" t="s">
        <v>36</v>
      </c>
      <c r="C19" s="30">
        <v>0</v>
      </c>
      <c r="D19" s="30">
        <v>125000</v>
      </c>
      <c r="E19" s="30">
        <v>125000</v>
      </c>
      <c r="F19" s="57">
        <v>100</v>
      </c>
    </row>
    <row r="20" spans="1:6" ht="60">
      <c r="A20" s="12" t="s">
        <v>44</v>
      </c>
      <c r="B20" s="29" t="s">
        <v>36</v>
      </c>
      <c r="C20" s="30">
        <v>26167.95</v>
      </c>
      <c r="D20" s="30">
        <v>50000</v>
      </c>
      <c r="E20" s="30">
        <v>50000</v>
      </c>
      <c r="F20" s="57">
        <f t="shared" si="0"/>
        <v>100</v>
      </c>
    </row>
    <row r="21" spans="1:6" ht="30">
      <c r="A21" s="12" t="s">
        <v>21</v>
      </c>
      <c r="B21" s="29" t="s">
        <v>36</v>
      </c>
      <c r="C21" s="30">
        <v>3374</v>
      </c>
      <c r="D21" s="30">
        <v>4500</v>
      </c>
      <c r="E21" s="30">
        <v>3370</v>
      </c>
      <c r="F21" s="57">
        <f t="shared" si="0"/>
        <v>74.8888888888889</v>
      </c>
    </row>
    <row r="22" spans="1:6" ht="45">
      <c r="A22" s="12" t="s">
        <v>22</v>
      </c>
      <c r="B22" s="29" t="s">
        <v>36</v>
      </c>
      <c r="C22" s="30">
        <v>101406.34</v>
      </c>
      <c r="D22" s="31">
        <v>105000</v>
      </c>
      <c r="E22" s="30">
        <v>105000</v>
      </c>
      <c r="F22" s="57">
        <f t="shared" si="0"/>
        <v>100</v>
      </c>
    </row>
    <row r="23" spans="1:6" ht="76.5" customHeight="1">
      <c r="A23" s="35" t="s">
        <v>59</v>
      </c>
      <c r="B23" s="44" t="s">
        <v>36</v>
      </c>
      <c r="C23" s="31">
        <v>17040</v>
      </c>
      <c r="D23" s="31">
        <v>22900</v>
      </c>
      <c r="E23" s="31">
        <v>22900</v>
      </c>
      <c r="F23" s="59">
        <v>100</v>
      </c>
    </row>
    <row r="24" spans="1:7" ht="30">
      <c r="A24" s="27" t="s">
        <v>23</v>
      </c>
      <c r="B24" s="41" t="s">
        <v>37</v>
      </c>
      <c r="C24" s="43">
        <f>C25</f>
        <v>61000</v>
      </c>
      <c r="D24" s="43">
        <f>D25</f>
        <v>60600</v>
      </c>
      <c r="E24" s="43">
        <f>E25</f>
        <v>60600</v>
      </c>
      <c r="F24" s="56">
        <f t="shared" si="0"/>
        <v>100</v>
      </c>
      <c r="G24" s="13"/>
    </row>
    <row r="25" spans="1:6" ht="45">
      <c r="A25" s="12" t="s">
        <v>24</v>
      </c>
      <c r="B25" s="45" t="s">
        <v>37</v>
      </c>
      <c r="C25" s="30">
        <v>61000</v>
      </c>
      <c r="D25" s="30">
        <v>60600</v>
      </c>
      <c r="E25" s="30">
        <v>60600</v>
      </c>
      <c r="F25" s="57">
        <f t="shared" si="0"/>
        <v>100</v>
      </c>
    </row>
    <row r="26" spans="1:6" ht="30">
      <c r="A26" s="27" t="s">
        <v>25</v>
      </c>
      <c r="B26" s="41" t="s">
        <v>38</v>
      </c>
      <c r="C26" s="43">
        <f>C27</f>
        <v>270000</v>
      </c>
      <c r="D26" s="43">
        <f>D27</f>
        <v>185000</v>
      </c>
      <c r="E26" s="43">
        <f>E27</f>
        <v>185000</v>
      </c>
      <c r="F26" s="56">
        <f t="shared" si="0"/>
        <v>100</v>
      </c>
    </row>
    <row r="27" spans="1:6" ht="15">
      <c r="A27" s="36" t="s">
        <v>26</v>
      </c>
      <c r="B27" s="46" t="s">
        <v>39</v>
      </c>
      <c r="C27" s="47">
        <v>270000</v>
      </c>
      <c r="D27" s="48">
        <v>185000</v>
      </c>
      <c r="E27" s="48">
        <v>185000</v>
      </c>
      <c r="F27" s="60">
        <f t="shared" si="0"/>
        <v>100</v>
      </c>
    </row>
    <row r="28" spans="1:6" ht="15">
      <c r="A28" s="61" t="s">
        <v>27</v>
      </c>
      <c r="B28" s="62" t="s">
        <v>40</v>
      </c>
      <c r="C28" s="43">
        <f>C29</f>
        <v>252376</v>
      </c>
      <c r="D28" s="43">
        <f>D29</f>
        <v>378726</v>
      </c>
      <c r="E28" s="43">
        <f>E29</f>
        <v>378726</v>
      </c>
      <c r="F28" s="56">
        <f t="shared" si="0"/>
        <v>100</v>
      </c>
    </row>
    <row r="29" spans="1:6" ht="285">
      <c r="A29" s="37" t="s">
        <v>79</v>
      </c>
      <c r="B29" s="29" t="s">
        <v>40</v>
      </c>
      <c r="C29" s="30">
        <v>252376</v>
      </c>
      <c r="D29" s="31">
        <v>378726</v>
      </c>
      <c r="E29" s="31">
        <v>378726</v>
      </c>
      <c r="F29" s="57">
        <f t="shared" si="0"/>
        <v>100</v>
      </c>
    </row>
    <row r="30" spans="1:6" ht="15">
      <c r="A30" s="27" t="s">
        <v>28</v>
      </c>
      <c r="B30" s="62" t="s">
        <v>41</v>
      </c>
      <c r="C30" s="43">
        <f>C31</f>
        <v>2614933.4699999997</v>
      </c>
      <c r="D30" s="43">
        <f>D31</f>
        <v>2688456</v>
      </c>
      <c r="E30" s="43">
        <f>E31</f>
        <v>2684456</v>
      </c>
      <c r="F30" s="56">
        <f t="shared" si="0"/>
        <v>99.85121571638145</v>
      </c>
    </row>
    <row r="31" spans="1:6" ht="15">
      <c r="A31" s="63" t="s">
        <v>29</v>
      </c>
      <c r="B31" s="64" t="s">
        <v>42</v>
      </c>
      <c r="C31" s="65">
        <f>C32+C33+C36+C34+C35</f>
        <v>2614933.4699999997</v>
      </c>
      <c r="D31" s="65">
        <f>D32+D33+D36+D34+D35</f>
        <v>2688456</v>
      </c>
      <c r="E31" s="65">
        <f>E32+E33+E36+E34+E35</f>
        <v>2684456</v>
      </c>
      <c r="F31" s="66">
        <f t="shared" si="0"/>
        <v>99.85121571638145</v>
      </c>
    </row>
    <row r="32" spans="1:6" ht="15">
      <c r="A32" s="12" t="s">
        <v>30</v>
      </c>
      <c r="B32" s="49" t="s">
        <v>42</v>
      </c>
      <c r="C32" s="30">
        <v>640840.72</v>
      </c>
      <c r="D32" s="31">
        <v>756300</v>
      </c>
      <c r="E32" s="30">
        <v>756300</v>
      </c>
      <c r="F32" s="57">
        <f t="shared" si="0"/>
        <v>100</v>
      </c>
    </row>
    <row r="33" spans="1:6" ht="75">
      <c r="A33" s="12" t="s">
        <v>80</v>
      </c>
      <c r="B33" s="29" t="s">
        <v>42</v>
      </c>
      <c r="C33" s="30">
        <v>18156</v>
      </c>
      <c r="D33" s="30">
        <v>18156</v>
      </c>
      <c r="E33" s="30">
        <v>18156</v>
      </c>
      <c r="F33" s="57">
        <v>0</v>
      </c>
    </row>
    <row r="34" spans="1:6" ht="75">
      <c r="A34" s="12" t="s">
        <v>81</v>
      </c>
      <c r="B34" s="29" t="s">
        <v>42</v>
      </c>
      <c r="C34" s="30">
        <v>109560</v>
      </c>
      <c r="D34" s="30">
        <v>109560</v>
      </c>
      <c r="E34" s="30">
        <v>109560</v>
      </c>
      <c r="F34" s="57">
        <v>100</v>
      </c>
    </row>
    <row r="35" spans="1:6" ht="60">
      <c r="A35" s="12" t="s">
        <v>82</v>
      </c>
      <c r="B35" s="29" t="s">
        <v>42</v>
      </c>
      <c r="C35" s="30">
        <v>1832376.75</v>
      </c>
      <c r="D35" s="30">
        <v>1784440</v>
      </c>
      <c r="E35" s="30">
        <v>1784440</v>
      </c>
      <c r="F35" s="57">
        <v>100</v>
      </c>
    </row>
    <row r="36" spans="1:6" ht="30">
      <c r="A36" s="12" t="s">
        <v>31</v>
      </c>
      <c r="B36" s="29" t="s">
        <v>42</v>
      </c>
      <c r="C36" s="30">
        <v>14000</v>
      </c>
      <c r="D36" s="30">
        <v>20000</v>
      </c>
      <c r="E36" s="30">
        <v>16000</v>
      </c>
      <c r="F36" s="57">
        <f t="shared" si="0"/>
        <v>80</v>
      </c>
    </row>
    <row r="37" spans="1:6" ht="15">
      <c r="A37" s="27" t="s">
        <v>32</v>
      </c>
      <c r="B37" s="62" t="s">
        <v>43</v>
      </c>
      <c r="C37" s="67">
        <f>C38+C39</f>
        <v>2441803.15</v>
      </c>
      <c r="D37" s="67">
        <f>D38+D39</f>
        <v>2480532</v>
      </c>
      <c r="E37" s="67">
        <f>E38+E39</f>
        <v>2480532</v>
      </c>
      <c r="F37" s="41">
        <v>100</v>
      </c>
    </row>
    <row r="38" spans="1:6" ht="45">
      <c r="A38" s="37" t="s">
        <v>83</v>
      </c>
      <c r="B38" s="29" t="s">
        <v>43</v>
      </c>
      <c r="C38" s="31">
        <v>2391803.15</v>
      </c>
      <c r="D38" s="30">
        <v>2410532</v>
      </c>
      <c r="E38" s="30">
        <v>2410532</v>
      </c>
      <c r="F38" s="57">
        <f t="shared" si="0"/>
        <v>100</v>
      </c>
    </row>
    <row r="39" spans="1:6" ht="72.75" customHeight="1">
      <c r="A39" s="38" t="s">
        <v>84</v>
      </c>
      <c r="B39" s="29" t="s">
        <v>43</v>
      </c>
      <c r="C39" s="30">
        <v>50000</v>
      </c>
      <c r="D39" s="31">
        <v>70000</v>
      </c>
      <c r="E39" s="31">
        <v>70000</v>
      </c>
      <c r="F39" s="59">
        <f t="shared" si="0"/>
        <v>100</v>
      </c>
    </row>
    <row r="40" spans="1:6" ht="75">
      <c r="A40" s="27" t="s">
        <v>85</v>
      </c>
      <c r="B40" s="41" t="s">
        <v>46</v>
      </c>
      <c r="C40" s="43">
        <v>24000</v>
      </c>
      <c r="D40" s="43">
        <v>24000</v>
      </c>
      <c r="E40" s="43">
        <v>24000</v>
      </c>
      <c r="F40" s="56">
        <f t="shared" si="0"/>
        <v>100</v>
      </c>
    </row>
    <row r="41" spans="1:6" ht="90">
      <c r="A41" s="27" t="s">
        <v>47</v>
      </c>
      <c r="B41" s="41" t="s">
        <v>48</v>
      </c>
      <c r="C41" s="43">
        <v>833819.53</v>
      </c>
      <c r="D41" s="43">
        <v>0</v>
      </c>
      <c r="E41" s="43">
        <v>0</v>
      </c>
      <c r="F41" s="56">
        <v>0</v>
      </c>
    </row>
    <row r="42" spans="1:6" ht="15">
      <c r="A42" s="12"/>
      <c r="B42" s="29"/>
      <c r="C42" s="30"/>
      <c r="D42" s="30"/>
      <c r="E42" s="30"/>
      <c r="F42" s="57">
        <v>0</v>
      </c>
    </row>
    <row r="43" spans="1:6" ht="18.75" customHeight="1">
      <c r="A43" s="68" t="s">
        <v>33</v>
      </c>
      <c r="B43" s="50"/>
      <c r="C43" s="69">
        <f>C9+C11+C17+C24+C26+C28+C30+C37+C40+C41</f>
        <v>8918252.649999999</v>
      </c>
      <c r="D43" s="69">
        <f>D9+D11+D14+D15+D17+D24+D26+D28+D30+D37+D40+D41</f>
        <v>8644417.2</v>
      </c>
      <c r="E43" s="69">
        <f>E9+E11+E14+E15+E17+E24+E26+E28+E30+E37+E40+E41</f>
        <v>8589287.2</v>
      </c>
      <c r="F43" s="70">
        <f t="shared" si="0"/>
        <v>99.36224734733997</v>
      </c>
    </row>
    <row r="44" spans="1:6" ht="14.25">
      <c r="A44" s="39"/>
      <c r="B44" s="51"/>
      <c r="C44" s="52"/>
      <c r="D44" s="52"/>
      <c r="E44" s="52"/>
      <c r="F44" s="53"/>
    </row>
    <row r="45" spans="1:6" ht="12.75">
      <c r="A45" s="71"/>
      <c r="B45" s="72"/>
      <c r="C45" s="73"/>
      <c r="D45" s="73"/>
      <c r="E45" s="73"/>
      <c r="F45" s="74"/>
    </row>
    <row r="46" spans="1:6" ht="15.75">
      <c r="A46" s="20" t="s">
        <v>87</v>
      </c>
      <c r="B46" s="21"/>
      <c r="C46" s="22"/>
      <c r="D46" s="22"/>
      <c r="E46" s="22" t="s">
        <v>55</v>
      </c>
      <c r="F46" s="23"/>
    </row>
    <row r="47" spans="1:6" ht="12.75">
      <c r="A47" s="71"/>
      <c r="B47" s="72"/>
      <c r="C47" s="73"/>
      <c r="D47" s="73"/>
      <c r="E47" s="73"/>
      <c r="F47" s="74"/>
    </row>
    <row r="48" spans="1:6" ht="15.75">
      <c r="A48" s="20" t="s">
        <v>86</v>
      </c>
      <c r="B48" s="21"/>
      <c r="C48" s="22"/>
      <c r="D48" s="22"/>
      <c r="E48" s="22" t="s">
        <v>73</v>
      </c>
      <c r="F48" s="26"/>
    </row>
  </sheetData>
  <sheetProtection/>
  <mergeCells count="9">
    <mergeCell ref="A3:F3"/>
    <mergeCell ref="A2:E2"/>
    <mergeCell ref="F6:F7"/>
    <mergeCell ref="A5:A7"/>
    <mergeCell ref="B5:B7"/>
    <mergeCell ref="D5:E5"/>
    <mergeCell ref="D6:D7"/>
    <mergeCell ref="E6:E7"/>
    <mergeCell ref="C5:C7"/>
  </mergeCells>
  <printOptions/>
  <pageMargins left="0.45" right="0.19" top="0.27" bottom="0.27" header="0.21" footer="0.2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Администратор</cp:lastModifiedBy>
  <cp:lastPrinted>2017-11-15T07:21:00Z</cp:lastPrinted>
  <dcterms:created xsi:type="dcterms:W3CDTF">2013-11-13T07:20:31Z</dcterms:created>
  <dcterms:modified xsi:type="dcterms:W3CDTF">2018-11-15T11:55:21Z</dcterms:modified>
  <cp:category/>
  <cp:version/>
  <cp:contentType/>
  <cp:contentStatus/>
</cp:coreProperties>
</file>