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055" windowHeight="8790" tabRatio="963" activeTab="6"/>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10" sheetId="10" r:id="rId10"/>
    <sheet name="Сведения на 01.01.2024г." sheetId="11" r:id="rId11"/>
    <sheet name="Сведения на 01.01.2025г." sheetId="12" r:id="rId12"/>
    <sheet name="Сведения на 01.01.2026г." sheetId="13" r:id="rId13"/>
    <sheet name="Лист1" sheetId="14" r:id="rId14"/>
  </sheets>
  <definedNames>
    <definedName name="OLE_LINK1" localSheetId="6">'Приложение 7'!#REF!</definedName>
    <definedName name="_xlnm.Print_Area" localSheetId="3">'Приложение 4'!$A$1:$D$88</definedName>
    <definedName name="_xlnm.Print_Area" localSheetId="4">'Приложение 5'!$A$1:$E$81</definedName>
    <definedName name="_xlnm.Print_Area" localSheetId="6">'Приложение 7'!$A$1:$H$40</definedName>
    <definedName name="_xlnm.Print_Area" localSheetId="7">'Приложение 8'!$A$1:$N$31</definedName>
  </definedNames>
  <calcPr fullCalcOnLoad="1"/>
</workbook>
</file>

<file path=xl/sharedStrings.xml><?xml version="1.0" encoding="utf-8"?>
<sst xmlns="http://schemas.openxmlformats.org/spreadsheetml/2006/main" count="882" uniqueCount="470">
  <si>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</si>
  <si>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Прочие неналоговые доходы бюджетов сельских поселений</t>
  </si>
  <si>
    <t>000 1 01 02000 01 0000 110</t>
  </si>
  <si>
    <t>Земельный налог с организаций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</si>
  <si>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</si>
  <si>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923 1 08 04020 01 0000 110</t>
  </si>
  <si>
    <t>Налоговые и неналоговые  доходы</t>
  </si>
  <si>
    <r>
      <t xml:space="preserve"> </t>
    </r>
    <r>
      <rPr>
        <sz val="12"/>
        <rFont val="Times New Roman"/>
        <family val="1"/>
      </rPr>
      <t>Организация  и осуществление  мероприятий по пожарной безопасности в Перемиловском сельском поселении  (Предоставление субсидий бюджетным, автономным учреждениям и иным некоммерческим организациям)</t>
    </r>
  </si>
  <si>
    <r>
      <t>Муниципальная программа сельского поселения</t>
    </r>
    <r>
      <rPr>
        <b/>
        <sz val="12"/>
        <rFont val="Times New Roman"/>
        <family val="1"/>
      </rPr>
      <t xml:space="preserve"> «Совершенствование местного самоуправления Перемиловского сельского поселения».</t>
    </r>
  </si>
  <si>
    <t>Подпрограмма «Обеспечение деятельности органов местного самоуправления»</t>
  </si>
  <si>
    <t>Основное мероприятие «Обеспечение деятельности Главы Перемиловского  сельского поселения»</t>
  </si>
  <si>
    <t>0500000000</t>
  </si>
  <si>
    <t>0510100000</t>
  </si>
  <si>
    <t>0510100110</t>
  </si>
  <si>
    <t>0530100180</t>
  </si>
  <si>
    <t>Основное мероприятие «Обеспечение деятельности администрации Перемиловского сельского поселения»</t>
  </si>
  <si>
    <t>0520100150</t>
  </si>
  <si>
    <t>Непрограммные направления деятельности  органов местного самоуправления Перемиловского сельского поселения</t>
  </si>
  <si>
    <t>0530100000</t>
  </si>
  <si>
    <t>Осуществление части полномочий   Шуйского муниципального района по  решению вопросов местного значения</t>
  </si>
  <si>
    <t>3300000000</t>
  </si>
  <si>
    <t>Обеспечение функций администрации Перемиловского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</si>
  <si>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0510200120</t>
  </si>
  <si>
    <t>Обеспечение функций администрации Перемиловского сельского поселения   (Закупка товаров, работ и услуг для обеспечения государственных (муниципальных) нужд)</t>
  </si>
  <si>
    <t>Обеспечение функций администрации Перемиловского сельского поселения   (Иные бюджетные ассигнования)</t>
  </si>
  <si>
    <t>Подпрограмма «Муниципальное пенсионное обеспечение в Перемиловском  сельском поселении»</t>
  </si>
  <si>
    <t>0520000000</t>
  </si>
  <si>
    <t>Основное мероприятие «Организация муниципального пенсионного обеспечения»</t>
  </si>
  <si>
    <t>0520100000</t>
  </si>
  <si>
    <t>Осуществление дополнительного пенсионного обеспечения за выслугу лет муниципальным служащим, лицам, замещавшим выборные муниципальные должности муниципальной службы (Социальное обеспечение и иные выплаты населению)</t>
  </si>
  <si>
    <r>
      <t>Подпрограмма</t>
    </r>
    <r>
      <rPr>
        <b/>
        <sz val="12"/>
        <rFont val="Times New Roman"/>
        <family val="1"/>
      </rPr>
      <t xml:space="preserve"> «Информационно-программное обеспечение и организация бюджетного процесса»</t>
    </r>
  </si>
  <si>
    <t>0530000000</t>
  </si>
  <si>
    <t>Основное мероприятие «Повышение качества и доступности информации для решения вопросов местного значения»</t>
  </si>
  <si>
    <t>Обеспечение деятельности муниципального казенного учреждения «Перемиловский КДЦ «Родник» (Иные бюджетные ассигнования)</t>
  </si>
  <si>
    <t>Прочие  субсидии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</si>
  <si>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rFont val="Times New Roman"/>
        <family val="1"/>
      </rPr>
      <t>1</t>
    </r>
    <r>
      <rPr>
        <sz val="12"/>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</si>
  <si>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</si>
  <si>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Единый сельскохозяйственный налог</t>
  </si>
  <si>
    <t>Код классификации доходов бюджетов</t>
  </si>
  <si>
    <t>Российской Федерации</t>
  </si>
  <si>
    <t>Наименование доходов</t>
  </si>
  <si>
    <t>000 1 00 00000 00 0000 000</t>
  </si>
  <si>
    <t xml:space="preserve">Основное мероприятие «Оплата коммунальных услуг, работ и услуг по содержанию имущества казны сельского поселения» </t>
  </si>
  <si>
    <t>0120100000</t>
  </si>
  <si>
    <t>Основное мероприятие подпрограммы  «Обеспечение деятельности и развитие учреждений культуры»</t>
  </si>
  <si>
    <t>000 1 01 00000 00 0000 000</t>
  </si>
  <si>
    <t>Налоги на прибыль, доходы</t>
  </si>
  <si>
    <t>Налог на доходы физических лиц</t>
  </si>
  <si>
    <t>182 1 01 02010 01 0000 110</t>
  </si>
  <si>
    <t>182 1 01 02020 01 0000 110</t>
  </si>
  <si>
    <t>000 1 05 00000 00 0000 000</t>
  </si>
  <si>
    <t>Налоги на совокупный доход</t>
  </si>
  <si>
    <t>182 1 05 03010 01 0000 110</t>
  </si>
  <si>
    <t>000 1 06 00000 00 0000 000</t>
  </si>
  <si>
    <t>Налоги на имущество</t>
  </si>
  <si>
    <t>000 1 06 01000 00 0000 110</t>
  </si>
  <si>
    <t>Налог на имущество физических лиц</t>
  </si>
  <si>
    <t>000 1 06 06000 00 0000 110</t>
  </si>
  <si>
    <t>Земельный налог</t>
  </si>
  <si>
    <t>000 1 08 00000 00 0000 000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</si>
  <si>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</si>
  <si>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</si>
  <si>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</si>
  <si>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</si>
  <si>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Сумма (руб)</t>
  </si>
  <si>
    <t>Основное мероприятие «Оценка недвижимости, признание прав и регулирование отношений по муниципальной собственности Перемиловского сельского поселения»</t>
  </si>
  <si>
    <t>Основное мероприятие «Оплата коммунальных услуг, работ и услуг по содержанию имущества казны сельского поселения»</t>
  </si>
  <si>
    <t>0100000000</t>
  </si>
  <si>
    <t>0110000000</t>
  </si>
  <si>
    <t>0110100010</t>
  </si>
  <si>
    <t>0120000000</t>
  </si>
  <si>
    <t>0120100020</t>
  </si>
  <si>
    <t>0300000000</t>
  </si>
  <si>
    <t>0310000000</t>
  </si>
  <si>
    <t>0310100000</t>
  </si>
  <si>
    <t>0310100050</t>
  </si>
  <si>
    <t>Основное мероприятие « Организация и обеспечение уличного освещения»</t>
  </si>
  <si>
    <t>Основное мероприятие«Организация благоустройства и озеленения территории»</t>
  </si>
  <si>
    <t>Обеспечение деятельности муниципального казенного учреждения «Перемиловский КДЦ «Родник»  (Иные бюджетные ассигнования)</t>
  </si>
  <si>
    <t>Основное мероприятие «Развитие физической культуры и массового спорта»</t>
  </si>
  <si>
    <t>3000000000</t>
  </si>
  <si>
    <t>3090000000</t>
  </si>
  <si>
    <t>Обеспечение функционирования Главы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</si>
  <si>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Взносы в Совет муниципальных образований Ивановской области (Иные бюджетные ассигнования)</t>
  </si>
  <si>
    <t>3090090010</t>
  </si>
  <si>
    <t>3100000000</t>
  </si>
  <si>
    <t>3190000000</t>
  </si>
  <si>
    <t>3190051180</t>
  </si>
  <si>
    <t>02</t>
  </si>
  <si>
    <t>03</t>
  </si>
  <si>
    <t>05</t>
  </si>
  <si>
    <t>08</t>
  </si>
  <si>
    <t>Резервные фонды местных администраций (Иные бюджетные ассигнования)</t>
  </si>
  <si>
    <t>Всего доходов</t>
  </si>
  <si>
    <t>Невыясненные поступления, зачисляемые в бюджеты сельских поселений</t>
  </si>
  <si>
    <t>Субсидии бюджетам бюджетной системы Российской Федерации (межбюджетные субсидии)</t>
  </si>
  <si>
    <t>Наименование дохода</t>
  </si>
  <si>
    <t>Неналоговые доходы</t>
  </si>
  <si>
    <t>Приложение  1</t>
  </si>
  <si>
    <t>В т.ч.</t>
  </si>
  <si>
    <t>Кредиты банков</t>
  </si>
  <si>
    <t>Предоставление гарантий</t>
  </si>
  <si>
    <t>Исполнение гарантий (гарантийный случай)</t>
  </si>
  <si>
    <t>Исполнение гарантий</t>
  </si>
  <si>
    <t>В т.ч. по муниципальным гарантиям (рублей)</t>
  </si>
  <si>
    <t>№ п/п</t>
  </si>
  <si>
    <t>Наименование</t>
  </si>
  <si>
    <t>к решению Совета сельского поселения</t>
  </si>
  <si>
    <t>«О бюджете Перемиловского сельского поселения</t>
  </si>
  <si>
    <t>Вид долгового обязательства</t>
  </si>
  <si>
    <t>Сумма (руб.)</t>
  </si>
  <si>
    <t>Муниципальные займы Перемиловского сельского поселения, осуществляемые путем выпуска ценных бумаг</t>
  </si>
  <si>
    <t>Привлечение</t>
  </si>
  <si>
    <t>Погашение</t>
  </si>
  <si>
    <t>Бюджетные кредиты от других бюджетов</t>
  </si>
  <si>
    <t>Кредиты кредитных организаций</t>
  </si>
  <si>
    <t>Общий объем заимствований, направляемых на покрытие дефицита бюджета</t>
  </si>
  <si>
    <t>Общий объем заимствований, направляемых на погашение муниципального долга</t>
  </si>
  <si>
    <t>Программа</t>
  </si>
  <si>
    <t>муниципальных внутренних заимствований</t>
  </si>
  <si>
    <t>Перемиловского сельского поселения</t>
  </si>
  <si>
    <t xml:space="preserve"> Земельный налог с физических лиц, обладающих земельным участком, расположенным в границах сельских поселений</t>
  </si>
  <si>
    <t xml:space="preserve"> Земельный налог с организаций, обладающих земельным участком, расположенным в границах сельских поселений</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</si>
  <si>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</si>
  <si>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Дотации бюджетам сельских поселений на выравнивание бюджетной обеспеченности</t>
  </si>
  <si>
    <t>Прочие субсидии бюджетам сельских поселений</t>
  </si>
  <si>
    <t>Код классификации доходов бюджетов Российской Федерации</t>
  </si>
  <si>
    <t xml:space="preserve">Норматив % </t>
  </si>
  <si>
    <t>Код главного распорядителя</t>
  </si>
  <si>
    <t>Раздел</t>
  </si>
  <si>
    <t>Подраздел</t>
  </si>
  <si>
    <t>Целевая статья</t>
  </si>
  <si>
    <t>Вид</t>
  </si>
  <si>
    <t>расходов</t>
  </si>
  <si>
    <t>Администрация Перемиловского сельского поселения</t>
  </si>
  <si>
    <t>Итого</t>
  </si>
  <si>
    <t>01</t>
  </si>
  <si>
    <t>04</t>
  </si>
  <si>
    <t>Подпрограмма «Оценка недвижимости, признание прав и регулирование отношений по муниципальной собственности Перемиловского сельского поселения»</t>
  </si>
  <si>
    <t>Муниципальная программа сельского поселения  «Пожарная безопасность на территории Перемиловского сельского поселения»</t>
  </si>
  <si>
    <r>
      <t xml:space="preserve">Муниципальная программа сельского поселения </t>
    </r>
    <r>
      <rPr>
        <b/>
        <sz val="12"/>
        <rFont val="Times New Roman"/>
        <family val="1"/>
      </rPr>
      <t xml:space="preserve"> «</t>
    </r>
    <r>
      <rPr>
        <b/>
        <sz val="12"/>
        <color indexed="8"/>
        <rFont val="Times New Roman"/>
        <family val="1"/>
      </rPr>
      <t>Обеспечение мероприятий по благоустройству населенных пунктов Перемиловского сельского поселения»</t>
    </r>
  </si>
  <si>
    <r>
      <t>Муниципальная программа сельского поселения</t>
    </r>
    <r>
      <rPr>
        <b/>
        <sz val="12"/>
        <rFont val="Times New Roman"/>
        <family val="1"/>
      </rPr>
      <t xml:space="preserve"> «</t>
    </r>
    <r>
      <rPr>
        <b/>
        <sz val="12"/>
        <color indexed="8"/>
        <rFont val="Times New Roman"/>
        <family val="1"/>
      </rPr>
      <t>Развитие массовой культуры и спорта, на территории  Перемиловского сельского поселения»</t>
    </r>
  </si>
  <si>
    <t>000 1 15 02050 10 0000 140</t>
  </si>
  <si>
    <t>000 1 17 01050 10 0000 180</t>
  </si>
  <si>
    <t>000 1 17 05050 10 0000 180</t>
  </si>
  <si>
    <t xml:space="preserve">Основное мероприятие «Прочее благоустройство»  </t>
  </si>
  <si>
    <t>Обеспечение деятельности муниципального казенного учреждения «Перемиловский КДЦ «Родник»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</si>
  <si>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6</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</si>
  <si>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</si>
  <si>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</si>
  <si>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000 01 00 00 00 00 0000 000</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</si>
  <si>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</si>
  <si>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</si>
  <si>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</si>
  <si>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</si>
  <si>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</si>
  <si>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</si>
  <si>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</si>
  <si>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</si>
  <si>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923 01 05 02 01 10 0000 510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</si>
  <si>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</si>
  <si>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</si>
  <si>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</si>
  <si>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</si>
  <si>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</si>
  <si>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</si>
  <si>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923 01 05 02 01 10 0000 610</t>
  </si>
  <si>
    <t>Приложение 5</t>
  </si>
  <si>
    <t>Источники внутреннего финансирования дефицита</t>
  </si>
  <si>
    <t>Организация  и осуществление  мероприятий по пожарной безопасности в Перемиловском сельском поселении  (Предоставление субсидий бюджетным, автономным учреждениям и иным некоммерческим организациям)</t>
  </si>
  <si>
    <t>3390010010</t>
  </si>
  <si>
    <t>3390010030</t>
  </si>
  <si>
    <t>Обеспечение функций администрации Перемиловского сельского поселения (Иные бюджетные ассигнования)</t>
  </si>
  <si>
    <r>
      <t>Обеспечение функций администрации Перемиловского сельского поселения  (</t>
    </r>
    <r>
      <rPr>
        <sz val="11"/>
        <color indexed="8"/>
        <rFont val="Times New Roman"/>
        <family val="1"/>
      </rPr>
      <t>Иные бюджетные ассигнования)</t>
    </r>
  </si>
  <si>
    <t>Приложение 10</t>
  </si>
  <si>
    <t>Приложение 7</t>
  </si>
  <si>
    <r>
      <t>Муниципальная программа сельского поселения</t>
    </r>
    <r>
      <rPr>
        <b/>
        <sz val="12"/>
        <rFont val="Times New Roman"/>
        <family val="1"/>
      </rPr>
      <t xml:space="preserve"> «Совершенствование управлением муниципальной собственностью Перемиловского сельского поселения»</t>
    </r>
  </si>
  <si>
    <t>0510000000</t>
  </si>
  <si>
    <t>Обеспечение деятельности Главы Перемиловского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</si>
  <si>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«Перемиловский КДЦ «Родник»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</si>
  <si>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</si>
  <si>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</si>
  <si>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0510200000</t>
  </si>
  <si>
    <t>Вид расходов</t>
  </si>
  <si>
    <t>0110100000</t>
  </si>
  <si>
    <t>0200000000</t>
  </si>
  <si>
    <t>0210000000</t>
  </si>
  <si>
    <t>0210100000</t>
  </si>
  <si>
    <t>0210100030</t>
  </si>
  <si>
    <t>0210100040</t>
  </si>
  <si>
    <t>0210160010</t>
  </si>
  <si>
    <t>Подпрограмма «Энергосбережения и повышения энергетической эффективности»</t>
  </si>
  <si>
    <t>0320100000</t>
  </si>
  <si>
    <t>0320100060</t>
  </si>
  <si>
    <t xml:space="preserve">Дотации бюджетам бюджетной системы Российской Федерации </t>
  </si>
  <si>
    <t xml:space="preserve">Субвенции бюджетам бюджетной системы Российской Федерации </t>
  </si>
  <si>
    <t>0330000000</t>
  </si>
  <si>
    <t>0330100000</t>
  </si>
  <si>
    <t>0330100070</t>
  </si>
  <si>
    <t xml:space="preserve">Подпрограмма  «Прочее благоустройство на территории Перемиловского сельского поселения»  </t>
  </si>
  <si>
    <t>0340000000</t>
  </si>
  <si>
    <t>0340100000</t>
  </si>
  <si>
    <t>0340100080</t>
  </si>
  <si>
    <t xml:space="preserve">Основное мероприятие«Прочее благоустройство»  </t>
  </si>
  <si>
    <t>0320000000</t>
  </si>
  <si>
    <t>0400000000</t>
  </si>
  <si>
    <t>0410000000</t>
  </si>
  <si>
    <t>0410100000</t>
  </si>
  <si>
    <t>0410100090</t>
  </si>
  <si>
    <t>0420000000</t>
  </si>
  <si>
    <t>0420100000</t>
  </si>
  <si>
    <t>0420100100</t>
  </si>
  <si>
    <t>3090000130</t>
  </si>
  <si>
    <t>3090000140</t>
  </si>
  <si>
    <t>04101S0340</t>
  </si>
  <si>
    <t>Распределение бюджетных ассигнований  бюджета Перемиловского сельского поселения по разделам и подразделам</t>
  </si>
  <si>
    <t>Раздел, подраздел</t>
  </si>
  <si>
    <t>Сумма, руб.</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</si>
  <si>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</si>
  <si>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</si>
  <si>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</si>
  <si>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</si>
  <si>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</si>
  <si>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</si>
  <si>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</si>
  <si>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</si>
  <si>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</si>
  <si>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</si>
  <si>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</si>
  <si>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</si>
  <si>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</si>
  <si>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</si>
  <si>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</si>
  <si>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</si>
  <si>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0310</t>
  </si>
  <si>
    <t>Обеспечение пожарной безопасности</t>
  </si>
  <si>
    <t>0500</t>
  </si>
  <si>
    <t>ЖИЛИЩНО-КОММУНАЛЬНОЕ ХОЗЯЙСТВО</t>
  </si>
  <si>
    <t>0503</t>
  </si>
  <si>
    <t>0800</t>
  </si>
  <si>
    <t>КУЛЬТУРА, КИНЕМАТОГРАФИЯ</t>
  </si>
  <si>
    <t>0801</t>
  </si>
  <si>
    <t>Культура</t>
  </si>
  <si>
    <t>1000</t>
  </si>
  <si>
    <t>СОЦИАЛЬНАЯ ПОЛИТИКА</t>
  </si>
  <si>
    <t>1001</t>
  </si>
  <si>
    <t>Пенсионное обеспечение</t>
  </si>
  <si>
    <t>ВСЕГО</t>
  </si>
  <si>
    <t>Благоустройство</t>
  </si>
  <si>
    <t>Подпрограмма  «Обеспечение первичных мер пожарной безопасности на территории Перемиловского сельского поселения»</t>
  </si>
  <si>
    <t>Основное мероприятие«Обеспечение первичных мер пожарной безопасности на территории Перемиловского сельского поселения»</t>
  </si>
  <si>
    <t>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пирсами(площадками), их очистка и углубление.(Закупка товаров, работ и услуг для государственных (муниципальных) нужд)</t>
  </si>
  <si>
    <t>Подпрограмма  «Обеспечение первичных  мер пожарной безопасности на территории Перемиловского сельского поселения»</t>
  </si>
  <si>
    <t>Основное мероприятие«Обеспечение первичных  мер пожарной безопасности на территории Перемиловского сельского поселения»</t>
  </si>
  <si>
    <t>3090000160</t>
  </si>
  <si>
    <t>13</t>
  </si>
  <si>
    <r>
      <t>Муниципальная программа сельского поселения</t>
    </r>
    <r>
      <rPr>
        <b/>
        <sz val="12"/>
        <rFont val="Times New Roman"/>
        <family val="1"/>
      </rPr>
      <t xml:space="preserve"> «Совершенствование управлением муниципальной собственностью Перемиловского сельского поселения »</t>
    </r>
  </si>
  <si>
    <t>0410180340</t>
  </si>
  <si>
    <t>Основное мероприятие « Энергосбережение и повышения энергетической эффективности»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</si>
  <si>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</si>
  <si>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Дотации на выравнивание бюджетной обеспеченности</t>
  </si>
  <si>
    <t>000 2 02 10000 00 0000 150</t>
  </si>
  <si>
    <t>000 2 02 15001 00 0000 150</t>
  </si>
  <si>
    <t>923 2 02 15001 10 0000 150</t>
  </si>
  <si>
    <t>000 2 02 15002 00 0000 150</t>
  </si>
  <si>
    <t>Дотации бюджетам на поддержку мер по обеспечению сбалансированности бюджетов</t>
  </si>
  <si>
    <t>Дотации бюджетам сельских поселений на поддержку мер по обеспечению сбалансированности бюджетов</t>
  </si>
  <si>
    <t>923 2 02 15002 10 0000 150</t>
  </si>
  <si>
    <t>000 2 02 40000 00 0000 150</t>
  </si>
  <si>
    <t>Иные межбюджетные трансферты</t>
  </si>
  <si>
    <t>000 2 19 00000 00 0000 000</t>
  </si>
  <si>
    <t>000 2 19 00000 10 0000 150</t>
  </si>
  <si>
    <t>000 2 02 200000 00 0000150</t>
  </si>
  <si>
    <t>000 2 02 29999 00 0000 150</t>
  </si>
  <si>
    <t>923 2 02 29999 10 0000 150</t>
  </si>
  <si>
    <t>000 2 02 30000 00 0000 150</t>
  </si>
  <si>
    <t>923 2 02 35118 10 0000 150</t>
  </si>
  <si>
    <t>000 2 02 40014 00 0000 150</t>
  </si>
  <si>
    <t>923 2 02 40014 10 0000 150</t>
  </si>
  <si>
    <t>Земельный налог с физических лиц</t>
  </si>
  <si>
    <t>Платежи, взимаемые органами местного самоуправления (организациями) сельских поселений за выполнение определенных функций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</si>
  <si>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</si>
  <si>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Источники внутреннего финансирования дефицитов бюджетов </t>
  </si>
  <si>
    <t>Оценка недвижимости,составление технических и кадастровых планов, проведение землеустроительных работ, кадастрового учета  и оформление земельных участков в муниципальную собственность (Закупка товаров, работ и услуг для обеспечения государственных (муниципальных) нужд)</t>
  </si>
  <si>
    <t xml:space="preserve"> Оплата коммунальных услуг, работ и услуг по содержанию имущества казны сельского поселения(Закупка товаров, работ и услуг для обеспечения государственных (муниципальных) нужд)</t>
  </si>
  <si>
    <t>Опашка территорий населённых пунктов (Закупка товаров, работ и услуг для обеспечения государственных (муниципальных) нужд)</t>
  </si>
  <si>
    <t xml:space="preserve">   Замена светильников уличного освещения на энергосберегающие светильники  (Закупка товаров, работ и услуг для обеспечения государственных (муниципальных) нужд)</t>
  </si>
  <si>
    <t>Обеспечение деятельности муниципального казенного учреждения «Перемиловский КДЦ «Родник»  (Закупка товаров, работ и услуг для обеспечения государственных (муниципальных) нужд)</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</si>
  <si>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(Закупка товаров, работ и услуг для обеспечения государственных (муниципальных) нужд)</t>
  </si>
  <si>
    <t>Обеспечение функций администрации Перемиловского сельского поселения    (Закупка товаров, работ и услуг для обеспечения государственных (муниципальных) нужд)</t>
  </si>
  <si>
    <t xml:space="preserve">Обеспечение принципов прозрачности, открытости и эффективности местного самоуправления  (Закупка товаров, работ и услуг для обеспечения государственных (муниципальных) нужд)   </t>
  </si>
  <si>
    <t>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t>
  </si>
  <si>
    <t>Организация предоставления государственных и муниципальных услуг на базе УРМ муниципального автономного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t>
  </si>
  <si>
    <t>Осуществление части полномочий по  организации ритуальных услуг и содержанию мест захоронения (Закупка товаров, работ и услуг для обеспечения государственных (муниципальных) нужд)</t>
  </si>
  <si>
    <r>
      <t xml:space="preserve">Осуществление части полномочий по  содержанию и ремонту питьевых колодцев </t>
    </r>
    <r>
      <rPr>
        <sz val="12"/>
        <color indexed="8"/>
        <rFont val="Times New Roman"/>
        <family val="1"/>
      </rPr>
      <t xml:space="preserve"> (Закупка товаров, работ и услуг для обеспечения государственных (муниципальных) нужд)</t>
    </r>
  </si>
  <si>
    <t>Оценка недвижимости,составление технических и кадастровых планов, проведение землеустроительных работ, кадастрового учета  и оформление земельных участков в муниципальную собственность(Закупка товаров, работ и услуг для обеспечения государственных (муниципальных) нужд)</t>
  </si>
  <si>
    <t>Оплата коммунальных услуг, работ и услуг по содержанию имущества казны сельского поселения(Закупка товаров, работ и услуг для обеспечения государственных (муниципальных) нужд)</t>
  </si>
  <si>
    <t>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 (площадками), их очистка и углубление (Закупка товаров, работ и услуг для обеспечения государственных (муниципальных) нужд)</t>
  </si>
  <si>
    <t xml:space="preserve">Опашка территорий населённых пунктов                                                        (Закупка товаров, работ и услуг для обеспечения государственных (муниципальных) нужд)  </t>
  </si>
  <si>
    <t>Организация благоустройства и поддержания чистоты и порядка на территории  Перемиловского сельского поселения (Закупка товаров, работ и услуг для обеспечения государственных (муниципальных) нужд)</t>
  </si>
  <si>
    <t>Обеспечение деятельности муниципального казенного учреждения «Перемиловский КДЦ «Родник»(Закупка товаров, работ и услуг для обеспечения государственных (муниципальных) нужд)</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</si>
  <si>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(Закупка товаров, работ и услуг для обеспечения государственных (муниципальных) нужд)</t>
  </si>
  <si>
    <t>Обеспечение принципов прозрачности, открытости и эффективности местного самоуправления (Закупка товаров, работ и услуг для обеспечения государственных (муниципальных) нужд)</t>
  </si>
  <si>
    <t>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t>
  </si>
  <si>
    <t>Организация предоставления государственных и муниципальных услуг на базе УРМ муниципального автономного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t>
  </si>
  <si>
    <t>Осуществление части полномочий по  содержанию и ремонту питьевых колодцев(Закупка товаров, работ и услуг для обеспечения государственных (муниципальных) нужд)</t>
  </si>
  <si>
    <t>Организация  и осуществление  мероприятий по пожарной безопасности в Перемиловском сельском поселении   (Предоставление субсидий бюджетным, автономным учреждениям и иным некоммерческим организациям)</t>
  </si>
  <si>
    <t>Обеспечение деятельности муниципального казенного учреждения «Перемиловский КДЦ «Родник»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</si>
  <si>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</si>
  <si>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функций администрации Перемиловского сельского поселения (Закупка товаров, работ и услуг для обеспечения государственных (муниципальных) нужд)</t>
  </si>
  <si>
    <t>Оплата коммунальных услуг, работ и услуг по содержанию имущества казны сельского поселения (Закупка товаров, работ и услуг для обеспечения государственных (муниципальных) нужд)</t>
  </si>
  <si>
    <t xml:space="preserve">Обеспечение принципов прозрачности, открытости и эффективности местного самоуправления (Закупка товаров, работ и услуг для обеспечения государственных (муниципальных) нужд) </t>
  </si>
  <si>
    <t>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 (площадками), их очистка и углубление.(Закупка товаров, работ и услуг для обеспечения государственных (муниципальных) нужд)</t>
  </si>
  <si>
    <t xml:space="preserve">Опашка территорий населённых пунктов (Закупка товаров, работ и услуг для обеспечения государственных (муниципальных) нужд) </t>
  </si>
  <si>
    <r>
      <t xml:space="preserve">Осуществление части полномочий по  содержанию и ремонту питьевых колодцев </t>
    </r>
    <r>
      <rPr>
        <sz val="12"/>
        <color indexed="8"/>
        <rFont val="Times New Roman"/>
        <family val="1"/>
      </rPr>
      <t>(Закупка товаров, работ и услуг для обеспечения государственных (муниципальных) нужд)</t>
    </r>
  </si>
  <si>
    <t>Обеспечение деятельности муниципального казенного учреждения «Перемиловский КДЦ «Родник» (Закупка товаров, работ и услуг для обеспечения государственных (муниципальных) нужд)</t>
  </si>
  <si>
    <t>Организация  и осуществление  мероприятий по пожарной безопасности в Перемиловском сельском поселении (Предоставление субсидий бюджетным, автономным учреждениям и иным некоммерческим организациям)</t>
  </si>
  <si>
    <t>Обеспечение функций местных администраций (Закупка товаров, работ и услуг для обеспечения государственных (муниципальных) нужд)</t>
  </si>
  <si>
    <t xml:space="preserve">Обеспечение принципов прозрачности, открытости и эффективности местного самоуправления (Закупка товаров, работ и услуг для обеспечения государственных (муниципальных) нужд)  </t>
  </si>
  <si>
    <t>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пирсами(площадками), их очистка и углубление  (Закупка товаров, работ и услуг для обеспечения государственных (муниципальных) нужд)</t>
  </si>
  <si>
    <t xml:space="preserve">Опашка территорий населённых пунктов  (Закупка товаров, работ и услуг для обеспечения государственных (муниципальных) нужд) </t>
  </si>
  <si>
    <t>Осуществление части полномочий по  организации ритуальных услуг и содержанию мест захоронения   (Закупка товаров, работ и услуг для обеспечения государственных (муниципальных) нужд)</t>
  </si>
  <si>
    <r>
      <t>Подпрограмма «</t>
    </r>
    <r>
      <rPr>
        <sz val="12"/>
        <rFont val="Times New Roman"/>
        <family val="1"/>
      </rPr>
      <t>Владение, пользование и распоряжение имуществом, находящимся в муниципальной собственности Перемиловского сельского поселения»</t>
    </r>
    <r>
      <rPr>
        <sz val="12"/>
        <color indexed="8"/>
        <rFont val="Times New Roman"/>
        <family val="1"/>
      </rPr>
      <t xml:space="preserve"> </t>
    </r>
  </si>
  <si>
    <r>
      <t xml:space="preserve">Подпрограмма </t>
    </r>
    <r>
      <rPr>
        <b/>
        <sz val="12"/>
        <rFont val="Times New Roman"/>
        <family val="1"/>
      </rPr>
      <t xml:space="preserve"> </t>
    </r>
    <r>
      <rPr>
        <sz val="12"/>
        <rFont val="Times New Roman"/>
        <family val="1"/>
      </rPr>
      <t>«</t>
    </r>
    <r>
      <rPr>
        <sz val="12"/>
        <color indexed="8"/>
        <rFont val="Times New Roman"/>
        <family val="1"/>
      </rPr>
      <t>Организация и обеспечение уличного освещения на территории  Перемиловского сельского поселения»</t>
    </r>
  </si>
  <si>
    <r>
      <t xml:space="preserve">Подпрограмма </t>
    </r>
    <r>
      <rPr>
        <sz val="12"/>
        <rFont val="Times New Roman"/>
        <family val="1"/>
      </rPr>
      <t xml:space="preserve"> «</t>
    </r>
    <r>
      <rPr>
        <sz val="12"/>
        <color indexed="8"/>
        <rFont val="Times New Roman"/>
        <family val="1"/>
      </rPr>
      <t xml:space="preserve">Организация благоустройства и озеленения территории  Перемиловского сельского поселения»  </t>
    </r>
  </si>
  <si>
    <r>
      <t xml:space="preserve">Подпрограмма </t>
    </r>
    <r>
      <rPr>
        <sz val="12"/>
        <rFont val="Times New Roman"/>
        <family val="1"/>
      </rPr>
      <t xml:space="preserve"> «</t>
    </r>
    <r>
      <rPr>
        <sz val="12"/>
        <color indexed="8"/>
        <rFont val="Times New Roman"/>
        <family val="1"/>
      </rPr>
      <t>Обеспечение деятельности и развитие учреждений культуры»</t>
    </r>
  </si>
  <si>
    <r>
      <t xml:space="preserve">Подпрограмма </t>
    </r>
    <r>
      <rPr>
        <b/>
        <sz val="12"/>
        <rFont val="Times New Roman"/>
        <family val="1"/>
      </rPr>
      <t xml:space="preserve"> «</t>
    </r>
    <r>
      <rPr>
        <b/>
        <sz val="12"/>
        <color indexed="8"/>
        <rFont val="Times New Roman"/>
        <family val="1"/>
      </rPr>
      <t xml:space="preserve">Развитие физической культуры и массового спорта на территории Перемиловского сельского поселения»  </t>
    </r>
  </si>
  <si>
    <r>
      <t>Подпрограмма «</t>
    </r>
    <r>
      <rPr>
        <sz val="12"/>
        <rFont val="Times New Roman"/>
        <family val="1"/>
      </rPr>
      <t>Владение, пользование и распоряжение имуществом, находящимся в муниципальной собственности Перемиловского сельского поселения</t>
    </r>
  </si>
  <si>
    <r>
      <t>Организация благоустройства и поддержания чистоты и порядка на территории  Перемиловского сельского поселения   (Закупка товаров, работ и услуг для обеспечения государственных (муниципальных) нужд)</t>
    </r>
    <r>
      <rPr>
        <sz val="12"/>
        <rFont val="Times New Roman"/>
        <family val="1"/>
      </rPr>
      <t xml:space="preserve">   </t>
    </r>
  </si>
  <si>
    <t>Расходы на дезинфекцию и дератизацию от насекомых  (Закупка товаров, работ и услуг для обеспечения государственных (муниципальных) нужд)</t>
  </si>
  <si>
    <t>Расходы на дезинфекцию и дератизацию от насекомых (Закупка товаров, работ и услуг для обеспечения государственных (муниципальных) нужд)</t>
  </si>
  <si>
    <t>Расходы на  дезинфекцию и дератизацию от насекомых (Закупка товаров, работ и услуг для обеспечения государственных (муниципальных) нужд)</t>
  </si>
  <si>
    <t>Основное мероприятие подпрограммы  «Обеспечение деятельности муниципального казенного учреждения «Перемиловский КДЦ «Родник»</t>
  </si>
  <si>
    <r>
      <t xml:space="preserve">Текущий ремонт и содержание уличного освещения населённых пунктов (Закупка товаров, работ и услуг для обеспечения государственных (муниципальных) нужд)   </t>
    </r>
    <r>
      <rPr>
        <sz val="12"/>
        <rFont val="Times New Roman"/>
        <family val="1"/>
      </rPr>
      <t xml:space="preserve"> </t>
    </r>
  </si>
  <si>
    <t xml:space="preserve"> Замена светильников уличного освещения на энергосберегающие светильники (Закупка товаров, работ и услуг для обеспечения государственных (муниципальных) нужд)</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</si>
  <si>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</si>
  <si>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923 2 19 60010 10 0000 150</t>
  </si>
  <si>
    <t xml:space="preserve">Возврат остатков субсидий, субвенций и иных межбюджетных трансфертов, имеющих целевое назначение, прошлых лет из бюджетов сельских поселений                                                                  </t>
  </si>
  <si>
    <t>Государственная пошлина</t>
  </si>
  <si>
    <t>Возврат остатков субсидий, субвенций и иных межбюджетных трансфертов, имеющих целевое назначение, прошлых лет</t>
  </si>
  <si>
    <t>000 1 01 02010 01 0000 110</t>
  </si>
  <si>
    <t>000 1 01 02020 01 0000 110</t>
  </si>
  <si>
    <t>000 1 05 03010 01 0000 110</t>
  </si>
  <si>
    <t>000 2 02 15001 10 0000 150</t>
  </si>
  <si>
    <t>000 2 02 15002 10 0000 150</t>
  </si>
  <si>
    <t>000 2 02 29999 10 0000 150</t>
  </si>
  <si>
    <t>000 2 02 35118 10 0000 150</t>
  </si>
  <si>
    <t>000 2 02 40014 10 0000 150</t>
  </si>
  <si>
    <t>000 2 19 60010 10 0000 150</t>
  </si>
  <si>
    <t xml:space="preserve"> Текущий ремонт и содержание уличного освещения населённых пунктов(Закупка товаров, работ и услуг для обеспечения государственных (муниципальных) нужд)</t>
  </si>
  <si>
    <r>
      <t>Текущий ремонт и содержание уличного освещения населённых пунктов         (Закупка товаров, работ и услуг для обеспечения государственных (муниципальных) нужд)</t>
    </r>
    <r>
      <rPr>
        <sz val="12"/>
        <rFont val="Times New Roman"/>
        <family val="1"/>
      </rPr>
      <t xml:space="preserve">   </t>
    </r>
  </si>
  <si>
    <t>Текущий ремонт и содержание уличного освещения населённых пунктов  (Закупка товаров, работ и услуг для обеспечения государственных (муниципальных) нужд)</t>
  </si>
  <si>
    <t>182 106 06043 10 0000 110</t>
  </si>
  <si>
    <t>000 1 05 03000 01 0000 110</t>
  </si>
  <si>
    <t>000 1 06 01030 10 0000 110</t>
  </si>
  <si>
    <t>182 1 06 01030 10 0000 110</t>
  </si>
  <si>
    <t>000 1 06 06030 00 0000 110</t>
  </si>
  <si>
    <t>000 1 06 06033 10 0000 110</t>
  </si>
  <si>
    <t>182 1 06 06033 10 0000 110</t>
  </si>
  <si>
    <t>000 1 06 06040 00 0000 110</t>
  </si>
  <si>
    <t>000 1 06 06043 10 0000 110</t>
  </si>
  <si>
    <t>000 1 08 04000 01 0000 100</t>
  </si>
  <si>
    <t>000 1 08 04020 01 0000 110</t>
  </si>
  <si>
    <t>000 2 02 35118 00 0000 150</t>
  </si>
  <si>
    <t>2023 год</t>
  </si>
  <si>
    <t>Увеличение долга в 2023 году</t>
  </si>
  <si>
    <t>Погашение долга в 2023 году</t>
  </si>
  <si>
    <t>000 1 13 02990 00 0000 130</t>
  </si>
  <si>
    <t>Прочие доходы от компенсации затрат государства</t>
  </si>
  <si>
    <t>000 1 13 02995 10 0000 130</t>
  </si>
  <si>
    <t>Прочие доходы от компенсации затрат бюджетов сельских поселений</t>
  </si>
  <si>
    <t>9231 13 02995 10 0000 130</t>
  </si>
  <si>
    <t>Муниципальная программа сельского поселения «Совершенствование местного самоуправления Перемиловского сельского поселения».</t>
  </si>
  <si>
    <t>Иные непрограммные мероприятия</t>
  </si>
  <si>
    <t>000 1 11 05000 00 0000 120</t>
  </si>
  <si>
    <t>000 1 11 05025 10 0000 120</t>
  </si>
  <si>
    <t xml:space="preserve">000 1 11 00000 00 0000 000
</t>
  </si>
  <si>
    <t>923 1 11 05025 10 0000 120</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</si>
  <si>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</si>
  <si>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</si>
  <si>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</si>
  <si>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2024 год</t>
  </si>
  <si>
    <t>Уменьшение прочих остатков денежных средств бюджетов сельских поселений</t>
  </si>
  <si>
    <t>Увеличение прочих остатков денежных средств бюджетов сельских поселений</t>
  </si>
  <si>
    <t>500</t>
  </si>
  <si>
    <t>06</t>
  </si>
  <si>
    <t>Сумма  руб. 2024 год</t>
  </si>
  <si>
    <t>0106</t>
  </si>
  <si>
    <t>Обеспечение деятельности финансовых, налоговых и таможенных органов и органов финансового (финансово-бюджетного) надзора</t>
  </si>
  <si>
    <r>
      <t>Расчет верхнего предела муниципального внутреннего долга Перемиловского сельского</t>
    </r>
    <r>
      <rPr>
        <b/>
        <sz val="12"/>
        <rFont val="Times New Roman"/>
        <family val="1"/>
      </rPr>
      <t xml:space="preserve"> </t>
    </r>
    <r>
      <rPr>
        <sz val="12"/>
        <rFont val="Times New Roman"/>
        <family val="1"/>
      </rPr>
      <t>поселения на 01.01.2024 года (рублей)</t>
    </r>
  </si>
  <si>
    <t>Увеличение долга в 2024 году</t>
  </si>
  <si>
    <t>Погашение долга в 2024 году</t>
  </si>
  <si>
    <t>Долг на 01.01.2025 г.</t>
  </si>
  <si>
    <t>Долг на 01.01.2024г.</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</si>
  <si>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</si>
  <si>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3290000190</t>
  </si>
  <si>
    <t>3290000000</t>
  </si>
  <si>
    <t>3200000000</t>
  </si>
  <si>
    <t>3290000200</t>
  </si>
  <si>
    <t>Межбюджетные трансферты, передаваемые из  бюджета  Перемиловского сельского поселения бюджету Шуйского муниципального района на исполнение части полномочий по осуществлению внутреннего муниципального финансового контроля  в  соответствии с  заключенными соглашениями (Межбюджетные трансферты)</t>
  </si>
  <si>
    <t>Межбюджетные трансферты, передаваемые из бюджета Перемиловского сельского поселения бюджету Шуйского муниципального района на исполнение части  полномочий  по осуществлению внешнего муниципального финансового контроля в соответствии с заключенными соглашениями (Межбюджетные трансферты)</t>
  </si>
  <si>
    <t>Осуществление части полномочий   Перемиловского сельского поселения по  решению вопросов местного значения</t>
  </si>
  <si>
    <t>3090000190</t>
  </si>
  <si>
    <t>3090000200</t>
  </si>
  <si>
    <t>Приложение 8</t>
  </si>
  <si>
    <t>Приложение4</t>
  </si>
  <si>
    <t>Таблица 1</t>
  </si>
  <si>
    <t>Наименование получателя</t>
  </si>
  <si>
    <t>Раздел подраздел</t>
  </si>
  <si>
    <t>923</t>
  </si>
  <si>
    <t xml:space="preserve">Администрация Шуйского муниципально го района </t>
  </si>
  <si>
    <t>540</t>
  </si>
  <si>
    <t>Таблица 2</t>
  </si>
  <si>
    <t xml:space="preserve">Администрация Перемиловского сельского поселения </t>
  </si>
  <si>
    <t>Администрация Шуйского муниципально го района</t>
  </si>
  <si>
    <t>Приложение  9</t>
  </si>
  <si>
    <t>на 2023 год и на плановый период 2024 и 2025 годов "</t>
  </si>
  <si>
    <t>Нормативы зачисления доходов в бюджет сельского поселения  на 2023 год  и на  плановый период 2024 и 2025 годов.</t>
  </si>
  <si>
    <t xml:space="preserve">Приложение 2
                               к решению Совета сельского поселения
                  «О бюджете Перемиловского сельского поселения на 2023 год и на плановый период 2024 и 2025 годов "
</t>
  </si>
  <si>
    <t xml:space="preserve">   Доходы бюджета Перемиловского сельского поселения по кодам классификации доходов бюджетов на 2023 год и на  плановый период 2024 и 2025 годов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</si>
  <si>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</si>
  <si>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</si>
  <si>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000 1 13 00000 00 0000 000</t>
  </si>
  <si>
    <t>Доходы от оказания платных услуг и компенсации затрат государства</t>
  </si>
  <si>
    <t>000 1 13 02000 00 0000 130</t>
  </si>
  <si>
    <t>Доходы от компенсации затрат государства</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</si>
  <si>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</si>
  <si>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</si>
  <si>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</si>
  <si>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</si>
  <si>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923 1 11 09045 10 0000 120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</si>
  <si>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</si>
  <si>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</si>
  <si>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Реализация полномочий Российской Федерации по первичному воинскому учету</t>
  </si>
  <si>
    <t>Осуществление первичного воинского учета органами местного самоуправления поселений и городских округов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</si>
  <si>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органами местного самоуправления поселений и городских округов (Закупка товаров, работ и услуг для обеспечения государственных (муниципальных) нужд)</t>
  </si>
  <si>
    <t xml:space="preserve">Приложение 3
к решению Совета сельского поселения
                                              «О бюджете Перемиловского сельского поселения на 2023 год                                                                     и на плановый период 2024 и 2025 годов "
</t>
  </si>
  <si>
    <t>бюджета сельского поселения на 2023 год и на  плановый период 2024 и 2025 годов</t>
  </si>
  <si>
    <t>2023год</t>
  </si>
  <si>
    <t>2025 год</t>
  </si>
  <si>
    <t>на 2023 год и на плановый период 2024 и 2025 годов »</t>
  </si>
  <si>
    <t xml:space="preserve">Распределение бюджетных ассигнований по целевым статьям (муниципальным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 группам видов расходов классификации расходов бюджета сельского поселения на 2023 год 
</t>
  </si>
  <si>
    <t>сумма руб. 2023 год</t>
  </si>
  <si>
    <t xml:space="preserve">Распределение бюджетных ассигнований по целевым статьям (муниципальным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 группам видов расходов классификации расходов бюджета сельского поселения  на  плановый период 2024 и 2025 годов
</t>
  </si>
  <si>
    <t>сумма руб.            2024 год</t>
  </si>
  <si>
    <t>сумма руб.         2025год</t>
  </si>
  <si>
    <t xml:space="preserve">Ведомственная структура расходов сельского поселения классификации расходов бюджета сельского поселения на 2023 год </t>
  </si>
  <si>
    <t>сумма  руб. 2023 год</t>
  </si>
  <si>
    <t>Ведомственная структура расходов сельского поселения классификации расходов бюджета сельского поселения на  плановый период 2024 и 2025 годов</t>
  </si>
  <si>
    <t>Сумма  руб. 2025 год</t>
  </si>
  <si>
    <t>классификации расходов бюджетов на 2023 год и на плановый период 2024 и 2025 годов</t>
  </si>
  <si>
    <t>Распределение межбюджетных трансфертов, предоставляемых из бюджета Перемиловского сельского поселения бюджету Шуйского муниципального района на осуществление части полномочий Перемиловского сельского поселения на исполнение переданных полномочий по осуществлению внутреннего муниципального финансового контроля на 2023 год и на плановый период 2024 и 2025 годов</t>
  </si>
  <si>
    <t>Распределение межбюджетных трансфертов, предоставляемых из бюджета Перемиловского сельского поселения бюджету Шуйского муниципального района на осуществление части полномочий Перемиловского сельского поселения на исполнение переданных полномочий по осуществлению внешнего муниципального финансового контроля на 2023 год и на плановый период 2024 и 2025 годов</t>
  </si>
  <si>
    <t>на 2023 год и на  плановый период 2024 и 2025 годов</t>
  </si>
  <si>
    <t xml:space="preserve">Сведения о верхнем пределе муниципального внутреннего долга Перемиловского сельского поселения на 01.01.2024 года. Верхний предел муниципального внутреннего долга Перемиловского сельского поселения по состоянию на 01.01.2024 года- 00,00  рублей, в т.ч. по муниципальным гарантиям – 00,00 рублей.
</t>
  </si>
  <si>
    <t>Долг на 01.01.2023 г.</t>
  </si>
  <si>
    <t>Долг на  01.01.2024г.</t>
  </si>
  <si>
    <t xml:space="preserve">Сведения о верхнем пределе муниципального внутреннего долга Перемиловского сельского поселения на 01.01.2025 года. Верхний предел муниципального внутреннего долга Перемиловского сельского поселения по состоянию на 01.01.2025 года – 00,00 рублей, в т.ч. по муниципальным гарантиям – 00,00  рублей.
</t>
  </si>
  <si>
    <r>
      <t>Расчет верхнего предела муниципального внутреннего долга Перемиловского сельского</t>
    </r>
    <r>
      <rPr>
        <b/>
        <sz val="12"/>
        <rFont val="Times New Roman"/>
        <family val="1"/>
      </rPr>
      <t xml:space="preserve"> </t>
    </r>
    <r>
      <rPr>
        <sz val="12"/>
        <rFont val="Times New Roman"/>
        <family val="1"/>
      </rPr>
      <t>поселения на 01.01.2025 года (рублей)</t>
    </r>
  </si>
  <si>
    <t>Долг на   01.01.2025 г.</t>
  </si>
  <si>
    <t>Сведения о верхнем пределе муниципального внутреннего долга Перемиловского сельского поселения на 01.01.2026 года. Верхний предел муниципального внутреннего долга Перемиловского сельского поселения по состоянию на 01.01.2026 года – 00,00 рублей, в т.ч. по муниципальным гарантиям – 00,00 рублей.</t>
  </si>
  <si>
    <r>
      <t>Расчет верхнего предела муниципального внутреннего долга Перемиловского сельского</t>
    </r>
    <r>
      <rPr>
        <b/>
        <sz val="12"/>
        <rFont val="Times New Roman"/>
        <family val="1"/>
      </rPr>
      <t xml:space="preserve"> </t>
    </r>
    <r>
      <rPr>
        <sz val="12"/>
        <rFont val="Times New Roman"/>
        <family val="1"/>
      </rPr>
      <t>поселения на 01.01.2026 года        (рублей)</t>
    </r>
  </si>
  <si>
    <t>Долг на 01.01.2025г.</t>
  </si>
  <si>
    <t>Увеличение долга в 2025 году</t>
  </si>
  <si>
    <t>Погашение долга в 2025 году</t>
  </si>
  <si>
    <t>Долг на 01.01.2026 г.</t>
  </si>
  <si>
    <t>Долг на  01.01.2026 г.</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</si>
  <si>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</si>
  <si>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</si>
  <si>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182 1 01 02030 01 1000 110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</si>
</sst>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quot;р.&quot;"/>
    <numFmt numFmtId="169" formatCode="#,##0.00_р_."/>
    <numFmt numFmtId="170" formatCode="#,##0.0_р_."/>
    <numFmt numFmtId="171" formatCode="_-* #,##0.00\ _₽_-;\-* #,##0.00\ _₽_-;_-* &quot;-&quot;??\ _₽_-;_-@_-"/>
  </numFmts>
  <fonts count="53">
    <font>
      <sz val="10"/>
      <name val="Arial Cyr"/>
      <family val="0"/>
    </font>
    <font>
      <sz val="10"/>
      <name val="Times New Roman"/>
      <family val="1"/>
    </font>
    <font>
      <sz val="12"/>
      <name val="Times New Roman"/>
      <family val="1"/>
    </font>
    <font>
      <b/>
      <sz val="10"/>
      <name val="Times New Roman"/>
      <family val="1"/>
    </font>
    <font>
      <b/>
      <sz val="12"/>
      <name val="Times New Roman"/>
      <family val="1"/>
    </font>
    <font>
      <b/>
      <sz val="14"/>
      <name val="Times New Roman"/>
      <family val="1"/>
    </font>
    <font>
      <sz val="8"/>
      <name val="Arial Cyr"/>
      <family val="0"/>
    </font>
    <font>
      <sz val="14"/>
      <name val="Times New Roman"/>
      <family val="1"/>
    </font>
    <font>
      <sz val="12"/>
      <color indexed="8"/>
      <name val="Times New Roman"/>
      <family val="1"/>
    </font>
    <font>
      <i/>
      <sz val="12"/>
      <name val="Times New Roman"/>
      <family val="1"/>
    </font>
    <font>
      <b/>
      <sz val="12"/>
      <color indexed="8"/>
      <name val="Times New Roman"/>
      <family val="1"/>
    </font>
    <font>
      <b/>
      <sz val="11"/>
      <name val="Times New Roman"/>
      <family val="1"/>
    </font>
    <font>
      <vertAlign val="superscript"/>
      <sz val="12"/>
      <name val="Times New Roman"/>
      <family val="1"/>
    </font>
    <font>
      <sz val="11"/>
      <name val="Times New Roman"/>
      <family val="1"/>
    </font>
    <font>
      <u val="single"/>
      <sz val="10"/>
      <color indexed="12"/>
      <name val="Arial Cyr"/>
      <family val="0"/>
    </font>
    <font>
      <sz val="11.5"/>
      <name val="Times New Roman"/>
      <family val="1"/>
    </font>
    <font>
      <u val="single"/>
      <sz val="10"/>
      <color indexed="36"/>
      <name val="Arial Cyr"/>
      <family val="0"/>
    </font>
    <font>
      <b/>
      <sz val="10"/>
      <color indexed="8"/>
      <name val="Arial CYR"/>
      <family val="2"/>
    </font>
    <font>
      <sz val="10"/>
      <color indexed="8"/>
      <name val="Arial Cyr"/>
      <family val="2"/>
    </font>
    <font>
      <sz val="12"/>
      <color indexed="10"/>
      <name val="Times New Roman"/>
      <family val="1"/>
    </font>
    <font>
      <sz val="10"/>
      <color indexed="10"/>
      <name val="Arial Cyr"/>
      <family val="0"/>
    </font>
    <font>
      <b/>
      <sz val="9"/>
      <name val="Times New Roman"/>
      <family val="1"/>
    </font>
    <font>
      <sz val="11"/>
      <color indexed="8"/>
      <name val="Times New Roman"/>
      <family val="1"/>
    </font>
    <font>
      <sz val="12"/>
      <color indexed="10"/>
      <name val="Arial Cyr"/>
      <family val="0"/>
    </font>
    <font>
      <b/>
      <sz val="14"/>
      <color indexed="8"/>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family val="2"/>
    </font>
    <font>
      <sz val="11"/>
      <color indexed="52"/>
      <name val="Calibri"/>
      <family val="2"/>
    </font>
    <font>
      <sz val="10"/>
      <name val="Helv"/>
      <family val="0"/>
    </font>
    <font>
      <sz val="11"/>
      <color indexed="10"/>
      <name val="Calibri"/>
      <family val="2"/>
    </font>
    <font>
      <sz val="11"/>
      <color indexed="17"/>
      <name val="Calibri"/>
      <family val="2"/>
    </font>
    <font>
      <sz val="10"/>
      <color indexed="8"/>
      <name val="Times New Roman"/>
      <family val="1"/>
    </font>
    <font>
      <b/>
      <sz val="10"/>
      <name val="Arial Cyr"/>
      <family val="0"/>
    </font>
    <font>
      <b/>
      <sz val="12"/>
      <color indexed="10"/>
      <name val="Times New Roman"/>
      <family val="1"/>
    </font>
    <font>
      <sz val="11"/>
      <color theme="1"/>
      <name val="Calibri"/>
      <family val="2"/>
    </font>
    <font>
      <sz val="11"/>
      <color theme="0"/>
      <name val="Calibri"/>
      <family val="2"/>
    </font>
    <font>
      <b/>
      <sz val="12"/>
      <color rgb="FF000000"/>
      <name val="Times New Roman"/>
      <family val="1"/>
    </font>
    <font>
      <sz val="12"/>
      <color rgb="FFFF0000"/>
      <name val="Times New Roman"/>
      <family val="1"/>
    </font>
    <font>
      <b/>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26" fillId="3" borderId="0" applyNumberFormat="0" applyBorder="0" applyAlignment="0" applyProtection="0"/>
    <xf numFmtId="0" fontId="48" fillId="4" borderId="0" applyNumberFormat="0" applyBorder="0" applyAlignment="0" applyProtection="0"/>
    <xf numFmtId="0" fontId="26" fillId="5" borderId="0" applyNumberFormat="0" applyBorder="0" applyAlignment="0" applyProtection="0"/>
    <xf numFmtId="0" fontId="48" fillId="6" borderId="0" applyNumberFormat="0" applyBorder="0" applyAlignment="0" applyProtection="0"/>
    <xf numFmtId="0" fontId="26" fillId="7" borderId="0" applyNumberFormat="0" applyBorder="0" applyAlignment="0" applyProtection="0"/>
    <xf numFmtId="0" fontId="48" fillId="8" borderId="0" applyNumberFormat="0" applyBorder="0" applyAlignment="0" applyProtection="0"/>
    <xf numFmtId="0" fontId="26" fillId="9" borderId="0" applyNumberFormat="0" applyBorder="0" applyAlignment="0" applyProtection="0"/>
    <xf numFmtId="0" fontId="48" fillId="10" borderId="0" applyNumberFormat="0" applyBorder="0" applyAlignment="0" applyProtection="0"/>
    <xf numFmtId="0" fontId="26" fillId="11" borderId="0" applyNumberFormat="0" applyBorder="0" applyAlignment="0" applyProtection="0"/>
    <xf numFmtId="0" fontId="48" fillId="12" borderId="0" applyNumberFormat="0" applyBorder="0" applyAlignment="0" applyProtection="0"/>
    <xf numFmtId="0" fontId="26" fillId="13" borderId="0" applyNumberFormat="0" applyBorder="0" applyAlignment="0" applyProtection="0"/>
    <xf numFmtId="0" fontId="48" fillId="14" borderId="0" applyNumberFormat="0" applyBorder="0" applyAlignment="0" applyProtection="0"/>
    <xf numFmtId="0" fontId="26" fillId="15" borderId="0" applyNumberFormat="0" applyBorder="0" applyAlignment="0" applyProtection="0"/>
    <xf numFmtId="0" fontId="48" fillId="16" borderId="0" applyNumberFormat="0" applyBorder="0" applyAlignment="0" applyProtection="0"/>
    <xf numFmtId="0" fontId="26" fillId="17" borderId="0" applyNumberFormat="0" applyBorder="0" applyAlignment="0" applyProtection="0"/>
    <xf numFmtId="0" fontId="48" fillId="18" borderId="0" applyNumberFormat="0" applyBorder="0" applyAlignment="0" applyProtection="0"/>
    <xf numFmtId="0" fontId="26" fillId="19" borderId="0" applyNumberFormat="0" applyBorder="0" applyAlignment="0" applyProtection="0"/>
    <xf numFmtId="0" fontId="48" fillId="20" borderId="0" applyNumberFormat="0" applyBorder="0" applyAlignment="0" applyProtection="0"/>
    <xf numFmtId="0" fontId="26" fillId="9" borderId="0" applyNumberFormat="0" applyBorder="0" applyAlignment="0" applyProtection="0"/>
    <xf numFmtId="0" fontId="48" fillId="21" borderId="0" applyNumberFormat="0" applyBorder="0" applyAlignment="0" applyProtection="0"/>
    <xf numFmtId="0" fontId="26" fillId="15" borderId="0" applyNumberFormat="0" applyBorder="0" applyAlignment="0" applyProtection="0"/>
    <xf numFmtId="0" fontId="48" fillId="22" borderId="0" applyNumberFormat="0" applyBorder="0" applyAlignment="0" applyProtection="0"/>
    <xf numFmtId="0" fontId="26" fillId="23" borderId="0" applyNumberFormat="0" applyBorder="0" applyAlignment="0" applyProtection="0"/>
    <xf numFmtId="0" fontId="49" fillId="24" borderId="0" applyNumberFormat="0" applyBorder="0" applyAlignment="0" applyProtection="0"/>
    <xf numFmtId="0" fontId="27" fillId="25" borderId="0" applyNumberFormat="0" applyBorder="0" applyAlignment="0" applyProtection="0"/>
    <xf numFmtId="0" fontId="49" fillId="26" borderId="0" applyNumberFormat="0" applyBorder="0" applyAlignment="0" applyProtection="0"/>
    <xf numFmtId="0" fontId="27" fillId="17" borderId="0" applyNumberFormat="0" applyBorder="0" applyAlignment="0" applyProtection="0"/>
    <xf numFmtId="0" fontId="49" fillId="27" borderId="0" applyNumberFormat="0" applyBorder="0" applyAlignment="0" applyProtection="0"/>
    <xf numFmtId="0" fontId="27" fillId="19" borderId="0" applyNumberFormat="0" applyBorder="0" applyAlignment="0" applyProtection="0"/>
    <xf numFmtId="0" fontId="49" fillId="28" borderId="0" applyNumberFormat="0" applyBorder="0" applyAlignment="0" applyProtection="0"/>
    <xf numFmtId="0" fontId="27" fillId="29" borderId="0" applyNumberFormat="0" applyBorder="0" applyAlignment="0" applyProtection="0"/>
    <xf numFmtId="0" fontId="49" fillId="30" borderId="0" applyNumberFormat="0" applyBorder="0" applyAlignment="0" applyProtection="0"/>
    <xf numFmtId="0" fontId="27" fillId="31" borderId="0" applyNumberFormat="0" applyBorder="0" applyAlignment="0" applyProtection="0"/>
    <xf numFmtId="0" fontId="49" fillId="32" borderId="0" applyNumberFormat="0" applyBorder="0" applyAlignment="0" applyProtection="0"/>
    <xf numFmtId="0" fontId="27" fillId="33" borderId="0" applyNumberFormat="0" applyBorder="0" applyAlignment="0" applyProtection="0"/>
    <xf numFmtId="49" fontId="18" fillId="0" borderId="1">
      <alignment horizontal="center" vertical="top" shrinkToFit="1"/>
      <protection/>
    </xf>
    <xf numFmtId="49" fontId="18" fillId="0" borderId="2">
      <alignment horizontal="center" vertical="top" shrinkToFit="1"/>
      <protection/>
    </xf>
    <xf numFmtId="49" fontId="18" fillId="0" borderId="3">
      <alignment horizontal="center" vertical="top" shrinkToFit="1"/>
      <protection/>
    </xf>
    <xf numFmtId="0" fontId="17" fillId="0" borderId="4">
      <alignment vertical="top" wrapText="1"/>
      <protection/>
    </xf>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7" fillId="37" borderId="0" applyNumberFormat="0" applyBorder="0" applyAlignment="0" applyProtection="0"/>
    <xf numFmtId="0" fontId="28" fillId="13" borderId="5" applyNumberFormat="0" applyAlignment="0" applyProtection="0"/>
    <xf numFmtId="0" fontId="29" fillId="38" borderId="6" applyNumberFormat="0" applyAlignment="0" applyProtection="0"/>
    <xf numFmtId="0" fontId="30" fillId="38" borderId="5"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10" applyNumberFormat="0" applyFill="0" applyAlignment="0" applyProtection="0"/>
    <xf numFmtId="0" fontId="35" fillId="39" borderId="11" applyNumberFormat="0" applyAlignment="0" applyProtection="0"/>
    <xf numFmtId="0" fontId="36" fillId="0" borderId="0" applyNumberFormat="0" applyFill="0" applyBorder="0" applyAlignment="0" applyProtection="0"/>
    <xf numFmtId="0" fontId="37" fillId="40" borderId="0" applyNumberFormat="0" applyBorder="0" applyAlignment="0" applyProtection="0"/>
    <xf numFmtId="0" fontId="40" fillId="0" borderId="0">
      <alignment/>
      <protection/>
    </xf>
    <xf numFmtId="0" fontId="16" fillId="0" borderId="0" applyNumberFormat="0" applyFill="0" applyBorder="0" applyAlignment="0" applyProtection="0"/>
    <xf numFmtId="0" fontId="38" fillId="5" borderId="0" applyNumberFormat="0" applyBorder="0" applyAlignment="0" applyProtection="0"/>
    <xf numFmtId="0" fontId="39" fillId="0" borderId="0" applyNumberFormat="0" applyFill="0" applyBorder="0" applyAlignment="0" applyProtection="0"/>
    <xf numFmtId="0" fontId="40" fillId="41" borderId="12" applyNumberFormat="0" applyFont="0" applyAlignment="0" applyProtection="0"/>
    <xf numFmtId="9" fontId="0" fillId="0" borderId="0" applyFont="0" applyFill="0" applyBorder="0" applyAlignment="0" applyProtection="0"/>
    <xf numFmtId="0" fontId="41" fillId="0" borderId="13" applyNumberFormat="0" applyFill="0" applyAlignment="0" applyProtection="0"/>
    <xf numFmtId="0" fontId="42"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0" fontId="44" fillId="7" borderId="0" applyNumberFormat="0" applyBorder="0" applyAlignment="0" applyProtection="0"/>
  </cellStyleXfs>
  <cellXfs count="309">
    <xf numFmtId="0" fontId="0" fillId="0" borderId="0" xfId="0" applyAlignment="1">
      <alignment/>
    </xf>
    <xf numFmtId="0" fontId="0" fillId="0" borderId="0" xfId="0" applyAlignment="1">
      <alignment wrapText="1"/>
    </xf>
    <xf numFmtId="0" fontId="3" fillId="0" borderId="0" xfId="0" applyFont="1" applyAlignment="1">
      <alignment horizontal="right"/>
    </xf>
    <xf numFmtId="0" fontId="1" fillId="0" borderId="0" xfId="0" applyFont="1" applyAlignment="1">
      <alignment horizontal="right"/>
    </xf>
    <xf numFmtId="0" fontId="0" fillId="0" borderId="0" xfId="0" applyAlignment="1">
      <alignment horizontal="right"/>
    </xf>
    <xf numFmtId="2"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Fill="1" applyAlignment="1">
      <alignment/>
    </xf>
    <xf numFmtId="2" fontId="2" fillId="0" borderId="14" xfId="0" applyNumberFormat="1" applyFont="1" applyBorder="1" applyAlignment="1">
      <alignment horizontal="right" wrapText="1"/>
    </xf>
    <xf numFmtId="2" fontId="4" fillId="0" borderId="14" xfId="0" applyNumberFormat="1" applyFont="1" applyBorder="1" applyAlignment="1">
      <alignment horizontal="right"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1" fillId="0" borderId="0" xfId="0" applyFont="1" applyAlignment="1">
      <alignment horizontal="center" vertical="center" wrapText="1"/>
    </xf>
    <xf numFmtId="169" fontId="2" fillId="0" borderId="14" xfId="0" applyNumberFormat="1" applyFont="1" applyFill="1" applyBorder="1" applyAlignment="1">
      <alignment horizontal="right" vertical="center" wrapText="1"/>
    </xf>
    <xf numFmtId="0" fontId="4" fillId="0" borderId="14" xfId="0" applyFont="1" applyBorder="1" applyAlignment="1">
      <alignment horizontal="center" wrapText="1"/>
    </xf>
    <xf numFmtId="169" fontId="4" fillId="0" borderId="14" xfId="0" applyNumberFormat="1" applyFont="1" applyFill="1" applyBorder="1" applyAlignment="1">
      <alignment horizontal="right" vertical="center" wrapText="1"/>
    </xf>
    <xf numFmtId="0" fontId="2" fillId="0" borderId="14" xfId="0" applyFont="1" applyBorder="1" applyAlignment="1">
      <alignment horizontal="center" wrapText="1"/>
    </xf>
    <xf numFmtId="0" fontId="4" fillId="0" borderId="14" xfId="0" applyFont="1" applyFill="1" applyBorder="1" applyAlignment="1">
      <alignment horizontal="center" vertical="center" wrapText="1"/>
    </xf>
    <xf numFmtId="0" fontId="2" fillId="0" borderId="14" xfId="0" applyFont="1" applyBorder="1" applyAlignment="1">
      <alignment vertical="top" wrapText="1"/>
    </xf>
    <xf numFmtId="0" fontId="4" fillId="0" borderId="14" xfId="0" applyFont="1" applyBorder="1" applyAlignment="1">
      <alignment vertical="top" wrapText="1"/>
    </xf>
    <xf numFmtId="4" fontId="0" fillId="0" borderId="0" xfId="0" applyNumberFormat="1" applyAlignment="1">
      <alignment/>
    </xf>
    <xf numFmtId="0" fontId="20" fillId="0" borderId="0" xfId="0" applyFont="1" applyAlignment="1">
      <alignment/>
    </xf>
    <xf numFmtId="0" fontId="2" fillId="0" borderId="14" xfId="0" applyFont="1" applyBorder="1" applyAlignment="1">
      <alignment horizontal="center" vertical="top" wrapText="1"/>
    </xf>
    <xf numFmtId="0" fontId="2" fillId="0" borderId="0" xfId="0" applyFont="1" applyAlignment="1">
      <alignment/>
    </xf>
    <xf numFmtId="0" fontId="15" fillId="0" borderId="14" xfId="0" applyFont="1" applyBorder="1" applyAlignment="1">
      <alignment horizontal="center" vertical="center" wrapText="1"/>
    </xf>
    <xf numFmtId="0" fontId="15" fillId="0" borderId="14" xfId="0" applyFont="1" applyBorder="1" applyAlignment="1">
      <alignment horizontal="center" wrapText="1"/>
    </xf>
    <xf numFmtId="0" fontId="0" fillId="0" borderId="14" xfId="0" applyBorder="1" applyAlignment="1">
      <alignment horizontal="center"/>
    </xf>
    <xf numFmtId="0" fontId="23" fillId="0" borderId="0" xfId="0" applyFont="1" applyAlignment="1">
      <alignment/>
    </xf>
    <xf numFmtId="2" fontId="2" fillId="0" borderId="15" xfId="0" applyNumberFormat="1" applyFont="1" applyFill="1" applyBorder="1" applyAlignment="1">
      <alignment vertical="top" wrapText="1"/>
    </xf>
    <xf numFmtId="0" fontId="24" fillId="0" borderId="0" xfId="0" applyFont="1" applyAlignment="1">
      <alignment/>
    </xf>
    <xf numFmtId="0" fontId="3" fillId="0" borderId="0" xfId="0" applyFont="1" applyAlignment="1">
      <alignment/>
    </xf>
    <xf numFmtId="0" fontId="1" fillId="0" borderId="0" xfId="0" applyFont="1" applyAlignment="1">
      <alignment/>
    </xf>
    <xf numFmtId="0" fontId="25" fillId="0" borderId="0" xfId="0" applyFont="1" applyAlignment="1">
      <alignment/>
    </xf>
    <xf numFmtId="0" fontId="20" fillId="0" borderId="0" xfId="0" applyFont="1" applyFill="1" applyAlignment="1">
      <alignment/>
    </xf>
    <xf numFmtId="0" fontId="4" fillId="0" borderId="0" xfId="0" applyFont="1" applyFill="1" applyBorder="1" applyAlignment="1">
      <alignment vertical="top" wrapText="1"/>
    </xf>
    <xf numFmtId="2" fontId="4" fillId="0" borderId="0" xfId="0" applyNumberFormat="1" applyFont="1" applyFill="1" applyBorder="1" applyAlignment="1">
      <alignment horizontal="right" vertical="top" wrapText="1"/>
    </xf>
    <xf numFmtId="2" fontId="2" fillId="0" borderId="14" xfId="0" applyNumberFormat="1"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4" xfId="0" applyFont="1" applyBorder="1" applyAlignment="1">
      <alignment horizontal="center" vertical="top"/>
    </xf>
    <xf numFmtId="0" fontId="2" fillId="0" borderId="14" xfId="0" applyFont="1" applyFill="1" applyBorder="1" applyAlignment="1">
      <alignment horizontal="left" vertical="center" wrapText="1"/>
    </xf>
    <xf numFmtId="0" fontId="8" fillId="0" borderId="14" xfId="54" applyNumberFormat="1" applyFont="1" applyFill="1" applyBorder="1" applyAlignment="1" applyProtection="1">
      <alignment horizontal="left" vertical="center" wrapText="1"/>
      <protection/>
    </xf>
    <xf numFmtId="2" fontId="4"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Fill="1" applyBorder="1" applyAlignment="1">
      <alignment horizontal="left" vertical="center" wrapText="1"/>
    </xf>
    <xf numFmtId="0" fontId="10" fillId="0" borderId="14" xfId="54" applyNumberFormat="1" applyFont="1" applyFill="1" applyBorder="1" applyAlignment="1" applyProtection="1">
      <alignment horizontal="left" vertical="center" wrapText="1"/>
      <protection/>
    </xf>
    <xf numFmtId="0" fontId="8" fillId="0" borderId="14" xfId="0" applyFont="1" applyFill="1" applyBorder="1" applyAlignment="1">
      <alignment horizontal="left" vertical="center"/>
    </xf>
    <xf numFmtId="49" fontId="8" fillId="0" borderId="14" xfId="54" applyNumberFormat="1" applyFont="1" applyFill="1" applyBorder="1" applyAlignment="1" applyProtection="1">
      <alignment horizontal="center" vertical="center" wrapText="1"/>
      <protection/>
    </xf>
    <xf numFmtId="0" fontId="4" fillId="0" borderId="16" xfId="0" applyFont="1" applyFill="1" applyBorder="1" applyAlignment="1">
      <alignment vertical="top" wrapText="1"/>
    </xf>
    <xf numFmtId="2" fontId="0" fillId="0" borderId="0" xfId="0" applyNumberFormat="1" applyFill="1" applyAlignment="1">
      <alignment/>
    </xf>
    <xf numFmtId="0" fontId="0" fillId="0" borderId="0" xfId="0" applyBorder="1" applyAlignment="1">
      <alignment/>
    </xf>
    <xf numFmtId="0" fontId="3" fillId="0" borderId="0" xfId="0" applyFont="1" applyAlignment="1">
      <alignment horizontal="left"/>
    </xf>
    <xf numFmtId="0" fontId="1" fillId="0" borderId="0" xfId="0" applyFont="1" applyAlignment="1">
      <alignment horizontal="left"/>
    </xf>
    <xf numFmtId="49" fontId="10" fillId="0" borderId="14" xfId="54"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Border="1" applyAlignment="1">
      <alignment vertical="center" wrapText="1"/>
    </xf>
    <xf numFmtId="0" fontId="15" fillId="0" borderId="14" xfId="0" applyFont="1" applyBorder="1" applyAlignment="1">
      <alignment horizontal="left" wrapText="1"/>
    </xf>
    <xf numFmtId="0" fontId="2" fillId="0" borderId="14" xfId="0" applyFont="1" applyBorder="1" applyAlignment="1">
      <alignment horizontal="left" wrapText="1"/>
    </xf>
    <xf numFmtId="0" fontId="4" fillId="0" borderId="14" xfId="0" applyFont="1" applyBorder="1" applyAlignment="1">
      <alignment horizontal="left" wrapText="1"/>
    </xf>
    <xf numFmtId="2" fontId="1" fillId="0" borderId="14" xfId="0" applyNumberFormat="1" applyFont="1" applyBorder="1" applyAlignment="1">
      <alignment horizontal="center" vertical="top"/>
    </xf>
    <xf numFmtId="2" fontId="2" fillId="0" borderId="14" xfId="0" applyNumberFormat="1" applyFont="1" applyBorder="1" applyAlignment="1">
      <alignment vertical="top" wrapText="1"/>
    </xf>
    <xf numFmtId="2" fontId="2" fillId="0" borderId="14" xfId="0" applyNumberFormat="1" applyFont="1" applyBorder="1" applyAlignment="1">
      <alignment horizontal="center" vertical="top" wrapText="1"/>
    </xf>
    <xf numFmtId="2" fontId="2" fillId="42" borderId="14" xfId="0" applyNumberFormat="1" applyFont="1" applyFill="1" applyBorder="1" applyAlignment="1">
      <alignment horizontal="center"/>
    </xf>
    <xf numFmtId="2" fontId="4" fillId="42" borderId="14" xfId="0" applyNumberFormat="1" applyFont="1" applyFill="1" applyBorder="1" applyAlignment="1">
      <alignment horizontal="center"/>
    </xf>
    <xf numFmtId="2" fontId="25" fillId="0" borderId="0" xfId="0" applyNumberFormat="1" applyFont="1" applyAlignment="1">
      <alignment/>
    </xf>
    <xf numFmtId="4" fontId="4" fillId="42" borderId="14" xfId="0" applyNumberFormat="1" applyFont="1" applyFill="1" applyBorder="1" applyAlignment="1">
      <alignment horizontal="center" vertical="center" wrapText="1"/>
    </xf>
    <xf numFmtId="2" fontId="2" fillId="42" borderId="14" xfId="0" applyNumberFormat="1" applyFont="1" applyFill="1" applyBorder="1" applyAlignment="1">
      <alignment horizontal="center" vertical="center"/>
    </xf>
    <xf numFmtId="0" fontId="0" fillId="42" borderId="0" xfId="0" applyFill="1" applyAlignment="1">
      <alignment/>
    </xf>
    <xf numFmtId="2" fontId="2" fillId="42" borderId="17" xfId="0" applyNumberFormat="1" applyFont="1" applyFill="1" applyBorder="1" applyAlignment="1">
      <alignment horizontal="center" vertical="center" wrapText="1"/>
    </xf>
    <xf numFmtId="49" fontId="4" fillId="42" borderId="14" xfId="0" applyNumberFormat="1" applyFont="1" applyFill="1" applyBorder="1" applyAlignment="1">
      <alignment horizontal="center" vertical="center" wrapText="1"/>
    </xf>
    <xf numFmtId="0" fontId="2" fillId="42" borderId="14" xfId="0" applyFont="1" applyFill="1" applyBorder="1" applyAlignment="1">
      <alignment horizontal="center" vertical="center" wrapText="1"/>
    </xf>
    <xf numFmtId="0" fontId="8" fillId="42" borderId="14" xfId="0" applyFont="1" applyFill="1" applyBorder="1" applyAlignment="1">
      <alignment vertical="top" wrapText="1"/>
    </xf>
    <xf numFmtId="0" fontId="2" fillId="42" borderId="14" xfId="0" applyFont="1" applyFill="1" applyBorder="1" applyAlignment="1">
      <alignment vertical="top" wrapText="1"/>
    </xf>
    <xf numFmtId="49" fontId="2" fillId="42" borderId="14" xfId="0" applyNumberFormat="1" applyFont="1" applyFill="1" applyBorder="1" applyAlignment="1">
      <alignment horizontal="center" vertical="center" wrapText="1"/>
    </xf>
    <xf numFmtId="2" fontId="4" fillId="42" borderId="17" xfId="0" applyNumberFormat="1" applyFont="1" applyFill="1" applyBorder="1" applyAlignment="1">
      <alignment horizontal="center" vertical="center" wrapText="1"/>
    </xf>
    <xf numFmtId="0" fontId="2" fillId="42" borderId="0" xfId="0" applyFont="1" applyFill="1" applyBorder="1" applyAlignment="1">
      <alignment/>
    </xf>
    <xf numFmtId="2" fontId="2" fillId="42" borderId="0" xfId="0" applyNumberFormat="1" applyFont="1" applyFill="1" applyBorder="1" applyAlignment="1">
      <alignment/>
    </xf>
    <xf numFmtId="2" fontId="2" fillId="42" borderId="14" xfId="0" applyNumberFormat="1" applyFont="1" applyFill="1" applyBorder="1" applyAlignment="1">
      <alignment horizontal="center" vertical="center" wrapText="1"/>
    </xf>
    <xf numFmtId="0" fontId="8" fillId="42" borderId="14" xfId="0" applyFont="1" applyFill="1" applyBorder="1" applyAlignment="1">
      <alignment horizontal="left" vertical="center" wrapText="1"/>
    </xf>
    <xf numFmtId="2" fontId="2" fillId="42" borderId="14" xfId="0" applyNumberFormat="1" applyFont="1" applyFill="1" applyBorder="1" applyAlignment="1">
      <alignment horizontal="center" vertical="center" wrapText="1"/>
    </xf>
    <xf numFmtId="0" fontId="2" fillId="42" borderId="14" xfId="0" applyFont="1" applyFill="1" applyBorder="1" applyAlignment="1">
      <alignment horizontal="center" wrapText="1"/>
    </xf>
    <xf numFmtId="2" fontId="4" fillId="42" borderId="14" xfId="0" applyNumberFormat="1" applyFont="1" applyFill="1" applyBorder="1" applyAlignment="1">
      <alignment horizontal="center" vertical="center" wrapText="1"/>
    </xf>
    <xf numFmtId="0" fontId="4" fillId="42" borderId="14" xfId="0" applyFont="1" applyFill="1" applyBorder="1" applyAlignment="1">
      <alignment horizontal="center" vertical="center" wrapText="1"/>
    </xf>
    <xf numFmtId="0" fontId="4" fillId="42" borderId="14" xfId="0" applyFont="1" applyFill="1" applyBorder="1" applyAlignment="1">
      <alignment horizontal="left" vertical="center" wrapText="1"/>
    </xf>
    <xf numFmtId="4" fontId="2" fillId="42" borderId="14" xfId="0" applyNumberFormat="1" applyFont="1" applyFill="1" applyBorder="1" applyAlignment="1">
      <alignment horizontal="center" vertical="center" wrapText="1"/>
    </xf>
    <xf numFmtId="2" fontId="4" fillId="42" borderId="14" xfId="0" applyNumberFormat="1" applyFont="1" applyFill="1" applyBorder="1" applyAlignment="1">
      <alignment horizontal="center" vertical="center" wrapText="1"/>
    </xf>
    <xf numFmtId="2" fontId="2" fillId="42" borderId="14" xfId="0" applyNumberFormat="1" applyFont="1" applyFill="1" applyBorder="1" applyAlignment="1">
      <alignment horizontal="center" vertical="center" wrapText="1"/>
    </xf>
    <xf numFmtId="0" fontId="10" fillId="0" borderId="14" xfId="54" applyNumberFormat="1" applyFont="1" applyFill="1" applyBorder="1" applyAlignment="1" applyProtection="1">
      <alignment horizontal="center" vertical="center" wrapText="1"/>
      <protection/>
    </xf>
    <xf numFmtId="2" fontId="2" fillId="43" borderId="14" xfId="0" applyNumberFormat="1" applyFont="1" applyFill="1" applyBorder="1" applyAlignment="1">
      <alignment horizontal="center" vertical="center" wrapText="1"/>
    </xf>
    <xf numFmtId="2" fontId="2" fillId="43" borderId="14" xfId="0" applyNumberFormat="1" applyFont="1" applyFill="1" applyBorder="1" applyAlignment="1">
      <alignment horizontal="center" vertical="center"/>
    </xf>
    <xf numFmtId="0" fontId="46" fillId="0" borderId="0" xfId="0" applyFont="1" applyAlignment="1">
      <alignment/>
    </xf>
    <xf numFmtId="0" fontId="0" fillId="0" borderId="0" xfId="0" applyAlignment="1">
      <alignment horizontal="center" vertical="center" wrapText="1"/>
    </xf>
    <xf numFmtId="2" fontId="4" fillId="42" borderId="14" xfId="0" applyNumberFormat="1" applyFont="1" applyFill="1" applyBorder="1" applyAlignment="1">
      <alignment horizontal="center" vertical="center" wrapText="1"/>
    </xf>
    <xf numFmtId="0" fontId="42" fillId="0" borderId="0" xfId="75" applyFont="1">
      <alignment/>
      <protection/>
    </xf>
    <xf numFmtId="0" fontId="40" fillId="0" borderId="0" xfId="75">
      <alignment/>
      <protection/>
    </xf>
    <xf numFmtId="0" fontId="2" fillId="0" borderId="0" xfId="75" applyFont="1" applyAlignment="1">
      <alignment/>
      <protection/>
    </xf>
    <xf numFmtId="0" fontId="2" fillId="0" borderId="0" xfId="75" applyFont="1" applyAlignment="1">
      <alignment horizontal="right"/>
      <protection/>
    </xf>
    <xf numFmtId="0" fontId="2" fillId="0" borderId="0" xfId="75" applyFont="1" applyAlignment="1">
      <alignment wrapText="1"/>
      <protection/>
    </xf>
    <xf numFmtId="0" fontId="2" fillId="0" borderId="0" xfId="75" applyFont="1">
      <alignment/>
      <protection/>
    </xf>
    <xf numFmtId="0" fontId="25" fillId="0" borderId="0" xfId="75" applyFont="1">
      <alignment/>
      <protection/>
    </xf>
    <xf numFmtId="0" fontId="25" fillId="0" borderId="0" xfId="75" applyFont="1" applyAlignment="1">
      <alignment horizontal="right"/>
      <protection/>
    </xf>
    <xf numFmtId="0" fontId="2" fillId="0" borderId="0" xfId="75" applyFont="1" applyBorder="1">
      <alignment/>
      <protection/>
    </xf>
    <xf numFmtId="43" fontId="0" fillId="0" borderId="0" xfId="86" applyFont="1" applyAlignment="1">
      <alignment/>
    </xf>
    <xf numFmtId="171" fontId="0" fillId="0" borderId="0" xfId="75" applyNumberFormat="1" applyFont="1">
      <alignment/>
      <protection/>
    </xf>
    <xf numFmtId="49" fontId="2" fillId="0" borderId="0" xfId="75" applyNumberFormat="1" applyFont="1" applyBorder="1" applyAlignment="1">
      <alignment horizontal="center"/>
      <protection/>
    </xf>
    <xf numFmtId="0" fontId="2" fillId="0" borderId="0" xfId="75" applyFont="1" applyBorder="1" applyAlignment="1">
      <alignment horizontal="center"/>
      <protection/>
    </xf>
    <xf numFmtId="169" fontId="2" fillId="0" borderId="0" xfId="75" applyNumberFormat="1" applyFont="1" applyBorder="1" applyAlignment="1">
      <alignment/>
      <protection/>
    </xf>
    <xf numFmtId="170" fontId="2" fillId="0" borderId="0" xfId="75" applyNumberFormat="1" applyFont="1" applyBorder="1" applyAlignment="1">
      <alignment horizontal="center"/>
      <protection/>
    </xf>
    <xf numFmtId="0" fontId="40" fillId="0" borderId="0" xfId="75" applyFont="1">
      <alignment/>
      <protection/>
    </xf>
    <xf numFmtId="49" fontId="0" fillId="0" borderId="14" xfId="75" applyNumberFormat="1" applyFont="1" applyBorder="1" applyAlignment="1">
      <alignment horizontal="center"/>
      <protection/>
    </xf>
    <xf numFmtId="2" fontId="4" fillId="42" borderId="14" xfId="0" applyNumberFormat="1" applyFont="1" applyFill="1" applyBorder="1" applyAlignment="1">
      <alignment horizontal="center" vertical="center"/>
    </xf>
    <xf numFmtId="4" fontId="2" fillId="42" borderId="0" xfId="0" applyNumberFormat="1" applyFont="1" applyFill="1" applyAlignment="1">
      <alignment horizontal="center" vertical="center" wrapText="1"/>
    </xf>
    <xf numFmtId="0" fontId="4" fillId="42" borderId="14" xfId="0" applyFont="1" applyFill="1" applyBorder="1" applyAlignment="1">
      <alignment horizontal="center" vertical="center" wrapText="1"/>
    </xf>
    <xf numFmtId="2" fontId="4" fillId="42" borderId="14" xfId="0" applyNumberFormat="1" applyFont="1" applyFill="1" applyBorder="1" applyAlignment="1">
      <alignment horizontal="center" vertical="center" wrapText="1"/>
    </xf>
    <xf numFmtId="2" fontId="4" fillId="42" borderId="14" xfId="0" applyNumberFormat="1" applyFont="1" applyFill="1" applyBorder="1" applyAlignment="1">
      <alignment horizontal="center" vertical="center" wrapText="1"/>
    </xf>
    <xf numFmtId="0" fontId="4" fillId="42" borderId="14" xfId="0" applyFont="1" applyFill="1" applyBorder="1" applyAlignment="1">
      <alignment horizontal="center" vertical="center" wrapText="1"/>
    </xf>
    <xf numFmtId="0" fontId="2" fillId="43" borderId="14" xfId="0" applyFont="1" applyFill="1" applyBorder="1" applyAlignment="1">
      <alignment horizontal="center" vertical="center" wrapText="1"/>
    </xf>
    <xf numFmtId="2" fontId="2" fillId="42" borderId="18"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49" fontId="2" fillId="43" borderId="14" xfId="0" applyNumberFormat="1" applyFont="1" applyFill="1" applyBorder="1" applyAlignment="1">
      <alignment horizontal="center" vertical="center" wrapText="1"/>
    </xf>
    <xf numFmtId="0" fontId="50" fillId="42" borderId="0" xfId="0" applyFont="1" applyFill="1" applyAlignment="1">
      <alignment wrapText="1"/>
    </xf>
    <xf numFmtId="4" fontId="2" fillId="42" borderId="14" xfId="0" applyNumberFormat="1" applyFont="1" applyFill="1" applyBorder="1" applyAlignment="1">
      <alignment horizontal="center"/>
    </xf>
    <xf numFmtId="2" fontId="8" fillId="42" borderId="14" xfId="0" applyNumberFormat="1" applyFont="1" applyFill="1" applyBorder="1" applyAlignment="1">
      <alignment vertical="top" wrapText="1"/>
    </xf>
    <xf numFmtId="49" fontId="4" fillId="42" borderId="14" xfId="0" applyNumberFormat="1" applyFont="1" applyFill="1" applyBorder="1" applyAlignment="1">
      <alignment horizontal="center" vertical="center"/>
    </xf>
    <xf numFmtId="0" fontId="2" fillId="42" borderId="14" xfId="0" applyFont="1" applyFill="1" applyBorder="1" applyAlignment="1">
      <alignment horizontal="left" vertical="center" wrapText="1"/>
    </xf>
    <xf numFmtId="49" fontId="2" fillId="42" borderId="14" xfId="0" applyNumberFormat="1" applyFont="1" applyFill="1" applyBorder="1" applyAlignment="1">
      <alignment horizontal="center" vertical="center"/>
    </xf>
    <xf numFmtId="0" fontId="8" fillId="43" borderId="14" xfId="0" applyFont="1" applyFill="1" applyBorder="1" applyAlignment="1">
      <alignment horizontal="left" vertical="center" wrapText="1"/>
    </xf>
    <xf numFmtId="0" fontId="8" fillId="42" borderId="16" xfId="0" applyFont="1" applyFill="1" applyBorder="1" applyAlignment="1">
      <alignment vertical="top" wrapText="1"/>
    </xf>
    <xf numFmtId="0" fontId="8" fillId="42" borderId="16" xfId="0" applyFont="1" applyFill="1" applyBorder="1" applyAlignment="1">
      <alignment horizontal="left" vertical="center" wrapText="1"/>
    </xf>
    <xf numFmtId="49" fontId="2" fillId="42" borderId="20" xfId="0" applyNumberFormat="1" applyFont="1" applyFill="1" applyBorder="1" applyAlignment="1">
      <alignment horizontal="center" vertical="center" wrapText="1"/>
    </xf>
    <xf numFmtId="0" fontId="22" fillId="43" borderId="14" xfId="0" applyFont="1" applyFill="1" applyBorder="1" applyAlignment="1">
      <alignment vertical="top" wrapText="1"/>
    </xf>
    <xf numFmtId="0" fontId="22" fillId="42" borderId="14" xfId="0" applyFont="1" applyFill="1" applyBorder="1" applyAlignment="1">
      <alignment vertical="top" wrapText="1"/>
    </xf>
    <xf numFmtId="0" fontId="2" fillId="42" borderId="14" xfId="0" applyFont="1" applyFill="1" applyBorder="1" applyAlignment="1">
      <alignment wrapText="1"/>
    </xf>
    <xf numFmtId="0" fontId="10" fillId="42" borderId="14" xfId="0" applyFont="1" applyFill="1" applyBorder="1" applyAlignment="1">
      <alignment vertical="top" wrapText="1"/>
    </xf>
    <xf numFmtId="0" fontId="8" fillId="42" borderId="14" xfId="0" applyFont="1" applyFill="1" applyBorder="1" applyAlignment="1">
      <alignment wrapText="1"/>
    </xf>
    <xf numFmtId="0" fontId="13" fillId="42" borderId="14" xfId="0" applyFont="1" applyFill="1" applyBorder="1" applyAlignment="1">
      <alignment wrapText="1"/>
    </xf>
    <xf numFmtId="0" fontId="45" fillId="42" borderId="14" xfId="0" applyFont="1" applyFill="1" applyBorder="1" applyAlignment="1">
      <alignment wrapText="1"/>
    </xf>
    <xf numFmtId="0" fontId="13" fillId="42" borderId="0" xfId="0" applyFont="1" applyFill="1" applyAlignment="1">
      <alignment wrapText="1"/>
    </xf>
    <xf numFmtId="0" fontId="2" fillId="42" borderId="14" xfId="75" applyFont="1" applyFill="1" applyBorder="1" applyAlignment="1">
      <alignment horizontal="center" vertical="center"/>
      <protection/>
    </xf>
    <xf numFmtId="0" fontId="2" fillId="42" borderId="14" xfId="75" applyFont="1" applyFill="1" applyBorder="1" applyAlignment="1">
      <alignment horizontal="center" vertical="center" wrapText="1"/>
      <protection/>
    </xf>
    <xf numFmtId="49" fontId="2" fillId="42" borderId="14" xfId="75" applyNumberFormat="1" applyFont="1" applyFill="1" applyBorder="1" applyAlignment="1">
      <alignment horizontal="center" vertical="center"/>
      <protection/>
    </xf>
    <xf numFmtId="49" fontId="2" fillId="42" borderId="14" xfId="75" applyNumberFormat="1" applyFont="1" applyFill="1" applyBorder="1" applyAlignment="1">
      <alignment horizontal="center" vertical="center" wrapText="1"/>
      <protection/>
    </xf>
    <xf numFmtId="4" fontId="2" fillId="42" borderId="14" xfId="75" applyNumberFormat="1" applyFont="1" applyFill="1" applyBorder="1" applyAlignment="1">
      <alignment horizontal="center" vertical="center" wrapText="1"/>
      <protection/>
    </xf>
    <xf numFmtId="170" fontId="2" fillId="42" borderId="14" xfId="75" applyNumberFormat="1" applyFont="1" applyFill="1" applyBorder="1" applyAlignment="1">
      <alignment horizontal="center" vertical="center"/>
      <protection/>
    </xf>
    <xf numFmtId="0" fontId="2" fillId="42" borderId="14" xfId="75" applyFont="1" applyFill="1" applyBorder="1">
      <alignment/>
      <protection/>
    </xf>
    <xf numFmtId="49" fontId="2" fillId="42" borderId="14" xfId="75" applyNumberFormat="1" applyFont="1" applyFill="1" applyBorder="1" applyAlignment="1">
      <alignment horizontal="center"/>
      <protection/>
    </xf>
    <xf numFmtId="0" fontId="2" fillId="42" borderId="14" xfId="75" applyFont="1" applyFill="1" applyBorder="1" applyAlignment="1">
      <alignment horizontal="center"/>
      <protection/>
    </xf>
    <xf numFmtId="4" fontId="2" fillId="42" borderId="14" xfId="75" applyNumberFormat="1" applyFont="1" applyFill="1" applyBorder="1" applyAlignment="1">
      <alignment horizontal="center" vertical="center"/>
      <protection/>
    </xf>
    <xf numFmtId="0" fontId="2" fillId="42" borderId="0" xfId="75" applyFont="1" applyFill="1" applyAlignment="1">
      <alignment/>
      <protection/>
    </xf>
    <xf numFmtId="0" fontId="40" fillId="42" borderId="0" xfId="75" applyFill="1">
      <alignment/>
      <protection/>
    </xf>
    <xf numFmtId="0" fontId="4" fillId="42" borderId="0" xfId="75" applyFont="1" applyFill="1" applyAlignment="1">
      <alignment/>
      <protection/>
    </xf>
    <xf numFmtId="0" fontId="4" fillId="42" borderId="0" xfId="75" applyFont="1" applyFill="1" applyAlignment="1">
      <alignment horizontal="right"/>
      <protection/>
    </xf>
    <xf numFmtId="0" fontId="2" fillId="42" borderId="16" xfId="0" applyFont="1" applyFill="1" applyBorder="1" applyAlignment="1">
      <alignment vertical="top" wrapText="1"/>
    </xf>
    <xf numFmtId="0" fontId="0" fillId="42" borderId="0" xfId="0" applyFill="1" applyAlignment="1">
      <alignment horizontal="right"/>
    </xf>
    <xf numFmtId="0" fontId="3" fillId="42" borderId="0" xfId="0" applyFont="1" applyFill="1" applyAlignment="1">
      <alignment/>
    </xf>
    <xf numFmtId="0" fontId="1" fillId="42" borderId="0" xfId="0" applyFont="1" applyFill="1" applyAlignment="1">
      <alignment/>
    </xf>
    <xf numFmtId="49" fontId="8" fillId="42" borderId="14" xfId="0" applyNumberFormat="1" applyFont="1" applyFill="1" applyBorder="1" applyAlignment="1">
      <alignment horizontal="center" vertical="center" wrapText="1"/>
    </xf>
    <xf numFmtId="49" fontId="2" fillId="42" borderId="14" xfId="0" applyNumberFormat="1" applyFont="1" applyFill="1" applyBorder="1" applyAlignment="1">
      <alignment horizontal="center" vertical="center" wrapText="1"/>
    </xf>
    <xf numFmtId="0" fontId="2" fillId="42" borderId="14" xfId="0" applyFont="1" applyFill="1" applyBorder="1" applyAlignment="1">
      <alignment horizontal="center" vertical="center" wrapText="1"/>
    </xf>
    <xf numFmtId="4" fontId="2" fillId="42" borderId="14" xfId="0" applyNumberFormat="1" applyFont="1" applyFill="1" applyBorder="1" applyAlignment="1">
      <alignment horizontal="center" vertical="center" wrapText="1"/>
    </xf>
    <xf numFmtId="2" fontId="2" fillId="42" borderId="14" xfId="0" applyNumberFormat="1" applyFont="1" applyFill="1" applyBorder="1" applyAlignment="1">
      <alignment horizontal="center" vertical="center" wrapText="1"/>
    </xf>
    <xf numFmtId="0" fontId="4" fillId="42" borderId="14" xfId="0" applyFont="1" applyFill="1" applyBorder="1" applyAlignment="1">
      <alignment horizontal="center" vertical="center" wrapText="1"/>
    </xf>
    <xf numFmtId="2" fontId="2" fillId="0" borderId="14" xfId="0" applyNumberFormat="1" applyFont="1" applyFill="1" applyBorder="1" applyAlignment="1">
      <alignment horizontal="center" vertical="center"/>
    </xf>
    <xf numFmtId="169" fontId="2" fillId="42" borderId="14" xfId="75" applyNumberFormat="1" applyFont="1" applyFill="1" applyBorder="1" applyAlignment="1">
      <alignment horizontal="center" vertical="center"/>
      <protection/>
    </xf>
    <xf numFmtId="0" fontId="2" fillId="42" borderId="16" xfId="0" applyNumberFormat="1" applyFont="1" applyFill="1" applyBorder="1" applyAlignment="1">
      <alignment vertical="top" wrapText="1"/>
    </xf>
    <xf numFmtId="4" fontId="4" fillId="42" borderId="14" xfId="0" applyNumberFormat="1" applyFont="1" applyFill="1" applyBorder="1" applyAlignment="1">
      <alignment horizontal="center"/>
    </xf>
    <xf numFmtId="4" fontId="4" fillId="42" borderId="14" xfId="0" applyNumberFormat="1" applyFont="1" applyFill="1" applyBorder="1" applyAlignment="1">
      <alignment horizontal="center" vertical="center"/>
    </xf>
    <xf numFmtId="4" fontId="2" fillId="42" borderId="14" xfId="0" applyNumberFormat="1" applyFont="1" applyFill="1" applyBorder="1" applyAlignment="1">
      <alignment horizontal="center" vertical="center"/>
    </xf>
    <xf numFmtId="0" fontId="2" fillId="42" borderId="14" xfId="0" applyFont="1" applyFill="1" applyBorder="1" applyAlignment="1">
      <alignment vertical="top" wrapText="1"/>
    </xf>
    <xf numFmtId="49" fontId="2" fillId="42" borderId="14" xfId="0" applyNumberFormat="1" applyFont="1" applyFill="1" applyBorder="1" applyAlignment="1">
      <alignment horizontal="center" vertical="center" wrapText="1"/>
    </xf>
    <xf numFmtId="0" fontId="2" fillId="42" borderId="14" xfId="0" applyFont="1" applyFill="1" applyBorder="1" applyAlignment="1">
      <alignment horizontal="center" vertical="center" wrapText="1"/>
    </xf>
    <xf numFmtId="4" fontId="2" fillId="42" borderId="14" xfId="0" applyNumberFormat="1" applyFont="1" applyFill="1" applyBorder="1" applyAlignment="1">
      <alignment horizontal="center" vertical="center" wrapText="1"/>
    </xf>
    <xf numFmtId="2" fontId="4" fillId="42" borderId="14" xfId="0" applyNumberFormat="1" applyFont="1" applyFill="1" applyBorder="1" applyAlignment="1">
      <alignment horizontal="center" vertical="center" wrapText="1"/>
    </xf>
    <xf numFmtId="2" fontId="2" fillId="42" borderId="14" xfId="0" applyNumberFormat="1" applyFont="1" applyFill="1" applyBorder="1" applyAlignment="1">
      <alignment horizontal="center" vertical="center" wrapText="1"/>
    </xf>
    <xf numFmtId="0" fontId="4" fillId="42"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6" xfId="0" applyFont="1" applyFill="1" applyBorder="1" applyAlignment="1">
      <alignment vertical="top" wrapText="1"/>
    </xf>
    <xf numFmtId="2" fontId="2" fillId="0" borderId="17" xfId="0" applyNumberFormat="1" applyFont="1" applyFill="1" applyBorder="1" applyAlignment="1">
      <alignment horizontal="center" vertical="center" wrapText="1"/>
    </xf>
    <xf numFmtId="0" fontId="22" fillId="0" borderId="14" xfId="0" applyFont="1" applyFill="1" applyBorder="1" applyAlignment="1">
      <alignment vertical="top" wrapText="1"/>
    </xf>
    <xf numFmtId="0" fontId="2" fillId="42" borderId="14" xfId="0" applyFont="1" applyFill="1" applyBorder="1" applyAlignment="1">
      <alignment vertical="top" wrapText="1"/>
    </xf>
    <xf numFmtId="49" fontId="2" fillId="42" borderId="14" xfId="0" applyNumberFormat="1" applyFont="1" applyFill="1" applyBorder="1" applyAlignment="1">
      <alignment horizontal="center" vertical="center" wrapText="1"/>
    </xf>
    <xf numFmtId="0" fontId="2" fillId="42" borderId="14" xfId="0" applyFont="1" applyFill="1" applyBorder="1" applyAlignment="1">
      <alignment horizontal="center" vertical="center" wrapText="1"/>
    </xf>
    <xf numFmtId="4" fontId="2" fillId="42" borderId="14" xfId="0" applyNumberFormat="1" applyFont="1" applyFill="1" applyBorder="1" applyAlignment="1">
      <alignment horizontal="center" vertical="center" wrapText="1"/>
    </xf>
    <xf numFmtId="0" fontId="4" fillId="42" borderId="14" xfId="0" applyFont="1" applyFill="1" applyBorder="1" applyAlignment="1">
      <alignment horizontal="center" vertical="center" wrapText="1"/>
    </xf>
    <xf numFmtId="2" fontId="4" fillId="42" borderId="14" xfId="0" applyNumberFormat="1" applyFont="1" applyFill="1" applyBorder="1" applyAlignment="1">
      <alignment horizontal="center" vertical="center" wrapText="1"/>
    </xf>
    <xf numFmtId="2" fontId="2" fillId="42" borderId="14" xfId="0" applyNumberFormat="1" applyFont="1" applyFill="1" applyBorder="1" applyAlignment="1">
      <alignment horizontal="center" vertical="center" wrapText="1"/>
    </xf>
    <xf numFmtId="0" fontId="8" fillId="42" borderId="14" xfId="0" applyFont="1" applyFill="1" applyBorder="1" applyAlignment="1">
      <alignment horizontal="center" vertical="center" wrapText="1"/>
    </xf>
    <xf numFmtId="0" fontId="10" fillId="42" borderId="14" xfId="0" applyFont="1" applyFill="1" applyBorder="1" applyAlignment="1">
      <alignment horizontal="left" vertical="center" wrapText="1"/>
    </xf>
    <xf numFmtId="49" fontId="9" fillId="42" borderId="14" xfId="0" applyNumberFormat="1" applyFont="1" applyFill="1" applyBorder="1" applyAlignment="1">
      <alignment horizontal="center" vertical="center"/>
    </xf>
    <xf numFmtId="49" fontId="10" fillId="42" borderId="14" xfId="0" applyNumberFormat="1" applyFont="1" applyFill="1" applyBorder="1" applyAlignment="1">
      <alignment horizontal="center" vertical="center" wrapText="1"/>
    </xf>
    <xf numFmtId="0" fontId="45" fillId="42" borderId="14" xfId="0" applyFont="1" applyFill="1" applyBorder="1" applyAlignment="1">
      <alignment vertical="top" wrapText="1"/>
    </xf>
    <xf numFmtId="0" fontId="2" fillId="42" borderId="14" xfId="0" applyNumberFormat="1" applyFont="1" applyFill="1" applyBorder="1" applyAlignment="1">
      <alignment vertical="top" wrapText="1"/>
    </xf>
    <xf numFmtId="0" fontId="4" fillId="42" borderId="14" xfId="0" applyFont="1" applyFill="1" applyBorder="1" applyAlignment="1">
      <alignment vertical="top" wrapText="1"/>
    </xf>
    <xf numFmtId="0" fontId="51" fillId="42" borderId="14" xfId="0" applyFont="1" applyFill="1" applyBorder="1" applyAlignment="1">
      <alignment vertical="top" wrapText="1"/>
    </xf>
    <xf numFmtId="0" fontId="51" fillId="42" borderId="14" xfId="0" applyFont="1" applyFill="1" applyBorder="1" applyAlignment="1">
      <alignment horizontal="center" vertical="center" wrapText="1"/>
    </xf>
    <xf numFmtId="4" fontId="51" fillId="42" borderId="14" xfId="0" applyNumberFormat="1" applyFont="1" applyFill="1" applyBorder="1" applyAlignment="1">
      <alignment horizontal="center" vertical="center" wrapText="1"/>
    </xf>
    <xf numFmtId="2" fontId="51" fillId="42" borderId="14" xfId="0" applyNumberFormat="1" applyFont="1" applyFill="1" applyBorder="1" applyAlignment="1">
      <alignment horizontal="center" vertical="center" wrapText="1"/>
    </xf>
    <xf numFmtId="0" fontId="4" fillId="42" borderId="14" xfId="0" applyFont="1" applyFill="1" applyBorder="1" applyAlignment="1">
      <alignment horizontal="center" vertical="top" wrapText="1"/>
    </xf>
    <xf numFmtId="2" fontId="4" fillId="42" borderId="14" xfId="0" applyNumberFormat="1" applyFont="1" applyFill="1" applyBorder="1" applyAlignment="1">
      <alignment horizontal="right" vertical="top" wrapText="1"/>
    </xf>
    <xf numFmtId="0" fontId="13" fillId="42" borderId="14" xfId="0" applyFont="1" applyFill="1" applyBorder="1" applyAlignment="1">
      <alignment vertical="top" wrapText="1"/>
    </xf>
    <xf numFmtId="49" fontId="51" fillId="42" borderId="14" xfId="0" applyNumberFormat="1" applyFont="1" applyFill="1" applyBorder="1" applyAlignment="1">
      <alignment horizontal="center" vertical="center" wrapText="1"/>
    </xf>
    <xf numFmtId="4" fontId="10" fillId="42" borderId="14" xfId="0" applyNumberFormat="1" applyFont="1" applyFill="1" applyBorder="1" applyAlignment="1">
      <alignment horizontal="center" vertical="center" wrapText="1"/>
    </xf>
    <xf numFmtId="4" fontId="8" fillId="42" borderId="14" xfId="0" applyNumberFormat="1" applyFont="1" applyFill="1" applyBorder="1" applyAlignment="1">
      <alignment horizontal="center" vertical="center" wrapText="1"/>
    </xf>
    <xf numFmtId="0" fontId="51" fillId="42" borderId="16" xfId="0" applyFont="1" applyFill="1" applyBorder="1" applyAlignment="1">
      <alignment vertical="top" wrapText="1"/>
    </xf>
    <xf numFmtId="2" fontId="51" fillId="42" borderId="17" xfId="0" applyNumberFormat="1" applyFont="1" applyFill="1" applyBorder="1" applyAlignment="1">
      <alignment horizontal="center" vertical="center" wrapText="1"/>
    </xf>
    <xf numFmtId="0" fontId="8" fillId="42" borderId="16" xfId="0" applyNumberFormat="1" applyFont="1" applyFill="1" applyBorder="1" applyAlignment="1">
      <alignment vertical="top" wrapText="1"/>
    </xf>
    <xf numFmtId="0" fontId="10" fillId="42" borderId="21" xfId="0" applyFont="1" applyFill="1" applyBorder="1" applyAlignment="1">
      <alignment vertical="top" wrapText="1"/>
    </xf>
    <xf numFmtId="0" fontId="4" fillId="42" borderId="22" xfId="0" applyFont="1" applyFill="1" applyBorder="1" applyAlignment="1">
      <alignment vertical="top" wrapText="1"/>
    </xf>
    <xf numFmtId="49" fontId="4" fillId="42" borderId="22" xfId="0" applyNumberFormat="1" applyFont="1" applyFill="1" applyBorder="1" applyAlignment="1">
      <alignment vertical="top" wrapText="1"/>
    </xf>
    <xf numFmtId="2" fontId="4" fillId="42" borderId="23" xfId="0" applyNumberFormat="1" applyFont="1" applyFill="1" applyBorder="1" applyAlignment="1">
      <alignment horizontal="right" vertical="top" wrapText="1"/>
    </xf>
    <xf numFmtId="0" fontId="2" fillId="42" borderId="14" xfId="0" applyFont="1" applyFill="1" applyBorder="1" applyAlignment="1">
      <alignment horizontal="center"/>
    </xf>
    <xf numFmtId="2" fontId="52" fillId="42" borderId="14" xfId="0" applyNumberFormat="1" applyFont="1" applyFill="1" applyBorder="1" applyAlignment="1">
      <alignment horizontal="center"/>
    </xf>
    <xf numFmtId="2" fontId="51" fillId="42" borderId="14" xfId="0" applyNumberFormat="1" applyFont="1" applyFill="1" applyBorder="1" applyAlignment="1">
      <alignment horizontal="center"/>
    </xf>
    <xf numFmtId="0" fontId="5" fillId="0" borderId="0" xfId="0" applyFont="1" applyAlignment="1">
      <alignment horizontal="center" wrapText="1"/>
    </xf>
    <xf numFmtId="0" fontId="2" fillId="0" borderId="14" xfId="0" applyFont="1" applyBorder="1" applyAlignment="1">
      <alignment horizontal="center" vertical="center" wrapText="1"/>
    </xf>
    <xf numFmtId="2" fontId="2" fillId="0" borderId="14"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2" fontId="2"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1" fillId="42" borderId="0" xfId="0" applyFont="1" applyFill="1" applyAlignment="1">
      <alignment horizontal="right" vertical="center" wrapText="1"/>
    </xf>
    <xf numFmtId="0" fontId="1" fillId="42" borderId="0" xfId="0" applyFont="1" applyFill="1" applyAlignment="1">
      <alignment horizontal="right" wrapText="1"/>
    </xf>
    <xf numFmtId="0" fontId="5" fillId="0" borderId="0" xfId="0" applyFont="1" applyAlignment="1">
      <alignment horizontal="center"/>
    </xf>
    <xf numFmtId="0" fontId="8" fillId="42" borderId="14" xfId="0" applyFont="1" applyFill="1" applyBorder="1" applyAlignment="1">
      <alignment horizontal="center" vertical="center" wrapText="1"/>
    </xf>
    <xf numFmtId="0" fontId="2" fillId="42" borderId="14" xfId="0" applyFont="1" applyFill="1" applyBorder="1" applyAlignment="1">
      <alignment horizontal="center" vertical="center" wrapText="1"/>
    </xf>
    <xf numFmtId="0" fontId="2" fillId="42" borderId="14" xfId="0" applyFont="1" applyFill="1" applyBorder="1" applyAlignment="1">
      <alignment horizontal="left" vertical="top" wrapText="1"/>
    </xf>
    <xf numFmtId="4" fontId="2" fillId="42" borderId="14" xfId="0" applyNumberFormat="1" applyFont="1" applyFill="1" applyBorder="1" applyAlignment="1">
      <alignment horizontal="center" vertical="center" wrapText="1"/>
    </xf>
    <xf numFmtId="0" fontId="0" fillId="0" borderId="0" xfId="0" applyFill="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19" fillId="42" borderId="14" xfId="0" applyFont="1" applyFill="1" applyBorder="1" applyAlignment="1">
      <alignment vertical="top" wrapText="1"/>
    </xf>
    <xf numFmtId="0" fontId="2" fillId="42" borderId="14" xfId="0" applyFont="1" applyFill="1" applyBorder="1" applyAlignment="1">
      <alignment vertical="top" wrapText="1"/>
    </xf>
    <xf numFmtId="49" fontId="2" fillId="42"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 fillId="42" borderId="0" xfId="0" applyFont="1" applyFill="1" applyAlignment="1">
      <alignment horizontal="right"/>
    </xf>
    <xf numFmtId="0" fontId="1" fillId="42" borderId="0" xfId="0" applyFont="1" applyFill="1" applyAlignment="1">
      <alignment horizontal="right"/>
    </xf>
    <xf numFmtId="0" fontId="5" fillId="0" borderId="0" xfId="0" applyFont="1" applyAlignment="1">
      <alignment horizontal="center" vertical="center" wrapText="1"/>
    </xf>
    <xf numFmtId="0" fontId="5" fillId="0" borderId="0" xfId="0" applyFont="1" applyAlignment="1">
      <alignment horizontal="center" vertical="center"/>
    </xf>
    <xf numFmtId="0" fontId="8" fillId="42" borderId="18" xfId="0" applyFont="1" applyFill="1" applyBorder="1" applyAlignment="1">
      <alignment horizontal="center" vertical="center" wrapText="1"/>
    </xf>
    <xf numFmtId="0" fontId="8" fillId="42" borderId="19" xfId="0" applyFont="1" applyFill="1" applyBorder="1" applyAlignment="1">
      <alignment horizontal="center" vertical="center" wrapText="1"/>
    </xf>
    <xf numFmtId="4" fontId="2" fillId="42" borderId="18" xfId="0" applyNumberFormat="1" applyFont="1" applyFill="1" applyBorder="1" applyAlignment="1">
      <alignment horizontal="center" vertical="center" wrapText="1"/>
    </xf>
    <xf numFmtId="4" fontId="2" fillId="42" borderId="19" xfId="0" applyNumberFormat="1" applyFont="1" applyFill="1" applyBorder="1" applyAlignment="1">
      <alignment horizontal="center" vertical="center" wrapText="1"/>
    </xf>
    <xf numFmtId="0" fontId="2" fillId="42" borderId="18" xfId="0" applyFont="1" applyFill="1" applyBorder="1" applyAlignment="1">
      <alignment horizontal="center" vertical="center" wrapText="1"/>
    </xf>
    <xf numFmtId="0" fontId="2" fillId="42" borderId="19" xfId="0" applyFont="1" applyFill="1" applyBorder="1" applyAlignment="1">
      <alignment horizontal="center" vertical="center" wrapText="1"/>
    </xf>
    <xf numFmtId="0" fontId="4" fillId="42" borderId="14" xfId="0" applyFont="1" applyFill="1" applyBorder="1" applyAlignment="1">
      <alignment horizontal="center" vertical="center" wrapText="1"/>
    </xf>
    <xf numFmtId="2" fontId="2" fillId="42" borderId="18" xfId="0" applyNumberFormat="1" applyFont="1" applyFill="1" applyBorder="1" applyAlignment="1">
      <alignment horizontal="center" vertical="center" wrapText="1"/>
    </xf>
    <xf numFmtId="2" fontId="2" fillId="42" borderId="19" xfId="0" applyNumberFormat="1" applyFont="1" applyFill="1" applyBorder="1" applyAlignment="1">
      <alignment horizontal="center" vertical="center" wrapText="1"/>
    </xf>
    <xf numFmtId="0" fontId="3" fillId="0" borderId="14" xfId="0" applyFont="1" applyFill="1" applyBorder="1" applyAlignment="1">
      <alignment horizontal="center" vertical="center" textRotation="90" wrapText="1"/>
    </xf>
    <xf numFmtId="2" fontId="4" fillId="42" borderId="14" xfId="0" applyNumberFormat="1" applyFont="1" applyFill="1" applyBorder="1" applyAlignment="1">
      <alignment horizontal="center" vertical="center" wrapText="1"/>
    </xf>
    <xf numFmtId="0" fontId="4" fillId="0" borderId="0" xfId="0" applyFont="1" applyAlignment="1">
      <alignment vertical="center" wrapText="1"/>
    </xf>
    <xf numFmtId="0" fontId="2" fillId="42" borderId="18" xfId="0" applyFont="1" applyFill="1" applyBorder="1" applyAlignment="1">
      <alignment horizontal="left" vertical="top" wrapText="1"/>
    </xf>
    <xf numFmtId="0" fontId="2" fillId="42" borderId="19" xfId="0" applyFont="1" applyFill="1" applyBorder="1" applyAlignment="1">
      <alignment horizontal="left" vertical="top" wrapText="1"/>
    </xf>
    <xf numFmtId="2" fontId="2" fillId="42" borderId="14" xfId="0" applyNumberFormat="1" applyFont="1" applyFill="1" applyBorder="1" applyAlignment="1">
      <alignment horizontal="center" vertical="center" wrapText="1"/>
    </xf>
    <xf numFmtId="0" fontId="4" fillId="0" borderId="25" xfId="0" applyFont="1" applyBorder="1" applyAlignment="1">
      <alignment horizontal="center" wrapText="1"/>
    </xf>
    <xf numFmtId="0" fontId="4" fillId="0" borderId="16" xfId="0" applyFont="1" applyBorder="1" applyAlignment="1">
      <alignment horizontal="center" wrapText="1"/>
    </xf>
    <xf numFmtId="0" fontId="3" fillId="0" borderId="26" xfId="0" applyFont="1" applyBorder="1" applyAlignment="1">
      <alignment horizontal="center" textRotation="90" wrapText="1"/>
    </xf>
    <xf numFmtId="0" fontId="3" fillId="0" borderId="14" xfId="0" applyFont="1" applyBorder="1" applyAlignment="1">
      <alignment horizontal="center" textRotation="90" wrapText="1"/>
    </xf>
    <xf numFmtId="2" fontId="4" fillId="42" borderId="27" xfId="0" applyNumberFormat="1" applyFont="1" applyFill="1" applyBorder="1" applyAlignment="1">
      <alignment horizontal="center" wrapText="1"/>
    </xf>
    <xf numFmtId="2" fontId="4" fillId="42" borderId="17" xfId="0" applyNumberFormat="1" applyFont="1" applyFill="1" applyBorder="1" applyAlignment="1">
      <alignment horizontal="center" wrapText="1"/>
    </xf>
    <xf numFmtId="0" fontId="3" fillId="0" borderId="28" xfId="0" applyFont="1" applyBorder="1" applyAlignment="1">
      <alignment horizontal="center" textRotation="90" wrapText="1"/>
    </xf>
    <xf numFmtId="0" fontId="3" fillId="0" borderId="19" xfId="0" applyFont="1" applyBorder="1" applyAlignment="1">
      <alignment horizontal="center" textRotation="90" wrapText="1"/>
    </xf>
    <xf numFmtId="0" fontId="1" fillId="42" borderId="0" xfId="0" applyFont="1" applyFill="1" applyAlignment="1">
      <alignment horizontal="center"/>
    </xf>
    <xf numFmtId="0" fontId="4" fillId="0" borderId="14" xfId="0" applyFont="1" applyBorder="1" applyAlignment="1">
      <alignment horizontal="center" wrapText="1"/>
    </xf>
    <xf numFmtId="0" fontId="21" fillId="0" borderId="14" xfId="0" applyFont="1" applyBorder="1" applyAlignment="1">
      <alignment horizontal="center" textRotation="90" wrapText="1"/>
    </xf>
    <xf numFmtId="2" fontId="3" fillId="0" borderId="14" xfId="0" applyNumberFormat="1" applyFont="1" applyBorder="1" applyAlignment="1">
      <alignment horizontal="center" wrapText="1"/>
    </xf>
    <xf numFmtId="49" fontId="4" fillId="42" borderId="14" xfId="0" applyNumberFormat="1" applyFont="1" applyFill="1" applyBorder="1" applyAlignment="1">
      <alignment horizontal="left" wrapText="1"/>
    </xf>
    <xf numFmtId="49" fontId="2" fillId="42" borderId="14" xfId="0" applyNumberFormat="1" applyFont="1" applyFill="1" applyBorder="1" applyAlignment="1">
      <alignment wrapText="1"/>
    </xf>
    <xf numFmtId="49" fontId="4" fillId="42" borderId="14" xfId="0" applyNumberFormat="1" applyFont="1" applyFill="1" applyBorder="1" applyAlignment="1">
      <alignment wrapText="1"/>
    </xf>
    <xf numFmtId="49" fontId="52" fillId="42" borderId="14" xfId="0" applyNumberFormat="1" applyFont="1" applyFill="1" applyBorder="1" applyAlignment="1">
      <alignment horizontal="center" wrapText="1"/>
    </xf>
    <xf numFmtId="49" fontId="51" fillId="42" borderId="14" xfId="0" applyNumberFormat="1" applyFont="1" applyFill="1" applyBorder="1" applyAlignment="1">
      <alignment horizontal="center" wrapText="1"/>
    </xf>
    <xf numFmtId="49" fontId="2" fillId="42" borderId="14" xfId="0" applyNumberFormat="1" applyFont="1" applyFill="1" applyBorder="1" applyAlignment="1">
      <alignment horizontal="center" wrapText="1"/>
    </xf>
    <xf numFmtId="49" fontId="2" fillId="42" borderId="29" xfId="0" applyNumberFormat="1" applyFont="1" applyFill="1" applyBorder="1" applyAlignment="1">
      <alignment horizontal="left" wrapText="1"/>
    </xf>
    <xf numFmtId="49" fontId="2" fillId="42" borderId="30" xfId="0" applyNumberFormat="1" applyFont="1" applyFill="1" applyBorder="1" applyAlignment="1">
      <alignment horizontal="left" wrapText="1"/>
    </xf>
    <xf numFmtId="49" fontId="2" fillId="42" borderId="20" xfId="0" applyNumberFormat="1" applyFont="1" applyFill="1" applyBorder="1" applyAlignment="1">
      <alignment horizontal="left" wrapText="1"/>
    </xf>
    <xf numFmtId="49" fontId="2" fillId="42" borderId="14" xfId="0" applyNumberFormat="1" applyFont="1" applyFill="1" applyBorder="1" applyAlignment="1">
      <alignment horizontal="left" wrapText="1"/>
    </xf>
    <xf numFmtId="49" fontId="2" fillId="0" borderId="0" xfId="0" applyNumberFormat="1" applyFont="1" applyBorder="1" applyAlignment="1">
      <alignment wrapText="1"/>
    </xf>
    <xf numFmtId="49" fontId="4" fillId="42" borderId="14" xfId="0" applyNumberFormat="1" applyFont="1" applyFill="1" applyBorder="1" applyAlignment="1">
      <alignment horizontal="center" wrapText="1"/>
    </xf>
    <xf numFmtId="49" fontId="52" fillId="42" borderId="14" xfId="0" applyNumberFormat="1" applyFont="1" applyFill="1" applyBorder="1" applyAlignment="1">
      <alignment horizontal="left" wrapText="1"/>
    </xf>
    <xf numFmtId="0" fontId="25" fillId="0" borderId="0" xfId="0" applyFont="1" applyBorder="1" applyAlignment="1">
      <alignment horizontal="center"/>
    </xf>
    <xf numFmtId="49" fontId="51" fillId="42" borderId="14" xfId="0" applyNumberFormat="1" applyFont="1" applyFill="1" applyBorder="1" applyAlignment="1">
      <alignment horizontal="left" wrapText="1"/>
    </xf>
    <xf numFmtId="49" fontId="2" fillId="0" borderId="0" xfId="0" applyNumberFormat="1" applyFont="1" applyBorder="1" applyAlignment="1">
      <alignment horizontal="center" wrapText="1"/>
    </xf>
    <xf numFmtId="49" fontId="2" fillId="0" borderId="0" xfId="0" applyNumberFormat="1" applyFont="1" applyBorder="1" applyAlignment="1">
      <alignment horizontal="center"/>
    </xf>
    <xf numFmtId="0" fontId="2" fillId="0" borderId="0" xfId="0" applyFont="1" applyBorder="1" applyAlignment="1">
      <alignment horizontal="center"/>
    </xf>
    <xf numFmtId="0" fontId="2" fillId="42" borderId="14" xfId="0" applyFont="1" applyFill="1" applyBorder="1" applyAlignment="1">
      <alignment horizontal="center"/>
    </xf>
    <xf numFmtId="0" fontId="8" fillId="42" borderId="14" xfId="0" applyFont="1" applyFill="1" applyBorder="1" applyAlignment="1">
      <alignment horizontal="center" wrapText="1"/>
    </xf>
    <xf numFmtId="0" fontId="2" fillId="0" borderId="14" xfId="75" applyFont="1" applyBorder="1" applyAlignment="1">
      <alignment horizontal="center" vertical="top" wrapText="1"/>
      <protection/>
    </xf>
    <xf numFmtId="0" fontId="2" fillId="0" borderId="14" xfId="75" applyFont="1" applyBorder="1" applyAlignment="1">
      <alignment horizontal="center" vertical="center" wrapText="1"/>
      <protection/>
    </xf>
    <xf numFmtId="0" fontId="4" fillId="0" borderId="14" xfId="75" applyFont="1" applyBorder="1" applyAlignment="1">
      <alignment horizontal="center"/>
      <protection/>
    </xf>
    <xf numFmtId="0" fontId="2" fillId="0" borderId="18" xfId="75" applyFont="1" applyBorder="1" applyAlignment="1">
      <alignment horizontal="center" vertical="center" wrapText="1"/>
      <protection/>
    </xf>
    <xf numFmtId="0" fontId="2" fillId="0" borderId="19" xfId="75" applyFont="1" applyBorder="1" applyAlignment="1">
      <alignment horizontal="center" vertical="center" wrapText="1"/>
      <protection/>
    </xf>
    <xf numFmtId="0" fontId="4" fillId="0" borderId="0" xfId="75" applyFont="1" applyBorder="1" applyAlignment="1">
      <alignment horizontal="center" wrapText="1"/>
      <protection/>
    </xf>
    <xf numFmtId="0" fontId="7" fillId="0" borderId="0" xfId="0" applyFont="1" applyAlignment="1">
      <alignment horizontal="center"/>
    </xf>
    <xf numFmtId="0" fontId="3" fillId="0" borderId="0" xfId="0" applyFont="1" applyAlignment="1">
      <alignment horizontal="right"/>
    </xf>
    <xf numFmtId="0" fontId="1" fillId="0" borderId="0" xfId="0" applyFont="1" applyAlignment="1">
      <alignment horizontal="right"/>
    </xf>
    <xf numFmtId="0" fontId="2" fillId="0" borderId="18" xfId="0" applyFont="1" applyBorder="1" applyAlignment="1">
      <alignment horizontal="left" vertical="top" wrapText="1"/>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0" fontId="2" fillId="0" borderId="14" xfId="0" applyFont="1" applyBorder="1" applyAlignment="1">
      <alignment horizontal="center" vertical="top" wrapText="1"/>
    </xf>
    <xf numFmtId="2" fontId="1" fillId="0" borderId="14" xfId="0" applyNumberFormat="1" applyFont="1" applyBorder="1" applyAlignment="1">
      <alignment horizontal="center" vertical="top" wrapText="1"/>
    </xf>
    <xf numFmtId="0" fontId="2" fillId="0" borderId="14" xfId="0" applyFont="1" applyBorder="1" applyAlignment="1">
      <alignment horizontal="center" vertical="top"/>
    </xf>
    <xf numFmtId="0" fontId="2" fillId="0" borderId="14" xfId="0" applyFont="1" applyBorder="1" applyAlignment="1">
      <alignment vertical="top" wrapText="1"/>
    </xf>
    <xf numFmtId="0" fontId="4" fillId="0" borderId="0" xfId="0" applyFont="1" applyAlignment="1">
      <alignment horizontal="center" wrapText="1"/>
    </xf>
    <xf numFmtId="0" fontId="4" fillId="0" borderId="0" xfId="0" applyFont="1" applyAlignment="1">
      <alignment horizontal="center"/>
    </xf>
  </cellXfs>
  <cellStyles count="7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xl29" xfId="51"/>
    <cellStyle name="xl30" xfId="52"/>
    <cellStyle name="xl31" xfId="53"/>
    <cellStyle name="xl40" xfId="54"/>
    <cellStyle name="Акцент1" xfId="55"/>
    <cellStyle name="Акцент2" xfId="56"/>
    <cellStyle name="Акцент3" xfId="57"/>
    <cellStyle name="Акцент4" xfId="58"/>
    <cellStyle name="Акцент5" xfId="59"/>
    <cellStyle name="Акцент6" xfId="60"/>
    <cellStyle name="Ввод " xfId="61"/>
    <cellStyle name="Вывод" xfId="62"/>
    <cellStyle name="Вычисление" xfId="63"/>
    <cellStyle name="Hyperlink" xfId="64"/>
    <cellStyle name="Currency" xfId="65"/>
    <cellStyle name="Currency [0]" xfId="66"/>
    <cellStyle name="Заголовок 1" xfId="67"/>
    <cellStyle name="Заголовок 2" xfId="68"/>
    <cellStyle name="Заголовок 3" xfId="69"/>
    <cellStyle name="Заголовок 4" xfId="70"/>
    <cellStyle name="Итог" xfId="71"/>
    <cellStyle name="Контрольная ячейка" xfId="72"/>
    <cellStyle name="Название" xfId="73"/>
    <cellStyle name="Нейтральный" xfId="74"/>
    <cellStyle name="Обычный 3" xfId="75"/>
    <cellStyle name="Followed Hyperlink" xfId="76"/>
    <cellStyle name="Плохой" xfId="77"/>
    <cellStyle name="Пояснение" xfId="78"/>
    <cellStyle name="Примечание" xfId="79"/>
    <cellStyle name="Percent" xfId="80"/>
    <cellStyle name="Связанная ячейка" xfId="81"/>
    <cellStyle name="Стиль 1" xfId="82"/>
    <cellStyle name="Текст предупреждения" xfId="83"/>
    <cellStyle name="Comma" xfId="84"/>
    <cellStyle name="Comma [0]" xfId="85"/>
    <cellStyle name="Финансовый 2" xfId="86"/>
    <cellStyle name="Хороший"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6"/>
  <sheetViews>
    <sheetView zoomScalePageLayoutView="0" workbookViewId="0" topLeftCell="A1">
      <selection activeCell="B19" sqref="B19"/>
    </sheetView>
  </sheetViews>
  <sheetFormatPr defaultColWidth="9.00390625" defaultRowHeight="12.75"/>
  <cols>
    <col min="1" max="1" width="37.375" style="6" customWidth="1"/>
    <col min="2" max="2" width="59.625" style="0" customWidth="1"/>
    <col min="3" max="3" width="31.625" style="0" customWidth="1"/>
  </cols>
  <sheetData>
    <row r="1" ht="12.75">
      <c r="C1" s="2" t="s">
        <v>98</v>
      </c>
    </row>
    <row r="2" ht="12.75">
      <c r="C2" s="3" t="s">
        <v>107</v>
      </c>
    </row>
    <row r="3" ht="12.75">
      <c r="C3" s="3" t="s">
        <v>108</v>
      </c>
    </row>
    <row r="4" ht="12.75">
      <c r="C4" s="3" t="s">
        <v>416</v>
      </c>
    </row>
    <row r="6" spans="1:3" ht="34.5" customHeight="1">
      <c r="A6" s="215" t="s">
        <v>417</v>
      </c>
      <c r="B6" s="215"/>
      <c r="C6" s="215"/>
    </row>
    <row r="8" spans="1:3" ht="25.5" customHeight="1">
      <c r="A8" s="216" t="s">
        <v>126</v>
      </c>
      <c r="B8" s="216" t="s">
        <v>96</v>
      </c>
      <c r="C8" s="216" t="s">
        <v>127</v>
      </c>
    </row>
    <row r="9" spans="1:3" ht="18.75" customHeight="1">
      <c r="A9" s="216"/>
      <c r="B9" s="216"/>
      <c r="C9" s="216"/>
    </row>
    <row r="10" spans="1:3" ht="18.75" customHeight="1">
      <c r="A10" s="216"/>
      <c r="B10" s="216"/>
      <c r="C10" s="216"/>
    </row>
    <row r="11" spans="1:3" ht="15.75">
      <c r="A11" s="11">
        <v>1</v>
      </c>
      <c r="B11" s="18">
        <v>2</v>
      </c>
      <c r="C11" s="18">
        <v>3</v>
      </c>
    </row>
    <row r="12" spans="1:3" ht="22.5" customHeight="1">
      <c r="A12" s="26"/>
      <c r="B12" s="58" t="s">
        <v>97</v>
      </c>
      <c r="C12" s="27"/>
    </row>
    <row r="13" spans="1:3" ht="30">
      <c r="A13" s="11" t="s">
        <v>369</v>
      </c>
      <c r="B13" s="58" t="s">
        <v>370</v>
      </c>
      <c r="C13" s="18">
        <v>100</v>
      </c>
    </row>
    <row r="14" spans="1:3" ht="55.5" customHeight="1">
      <c r="A14" s="82" t="s">
        <v>142</v>
      </c>
      <c r="B14" s="59" t="s">
        <v>280</v>
      </c>
      <c r="C14" s="18">
        <v>100</v>
      </c>
    </row>
    <row r="15" spans="1:3" ht="37.5" customHeight="1">
      <c r="A15" s="82" t="s">
        <v>143</v>
      </c>
      <c r="B15" s="59" t="s">
        <v>94</v>
      </c>
      <c r="C15" s="27">
        <v>100</v>
      </c>
    </row>
    <row r="16" spans="1:3" ht="36.75" customHeight="1">
      <c r="A16" s="82" t="s">
        <v>144</v>
      </c>
      <c r="B16" s="59" t="s">
        <v>1</v>
      </c>
      <c r="C16" s="27">
        <v>100</v>
      </c>
    </row>
  </sheetData>
  <sheetProtection/>
  <mergeCells count="4">
    <mergeCell ref="A6:C6"/>
    <mergeCell ref="B8:B10"/>
    <mergeCell ref="A8:A10"/>
    <mergeCell ref="C8:C10"/>
  </mergeCells>
  <printOptions/>
  <pageMargins left="0.75" right="0.75" top="1" bottom="1" header="0.5" footer="0.5"/>
  <pageSetup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dimension ref="A1:F25"/>
  <sheetViews>
    <sheetView zoomScalePageLayoutView="0" workbookViewId="0" topLeftCell="A16">
      <selection activeCell="F18" sqref="F18"/>
    </sheetView>
  </sheetViews>
  <sheetFormatPr defaultColWidth="9.00390625" defaultRowHeight="12.75"/>
  <cols>
    <col min="1" max="1" width="46.125" style="0" customWidth="1"/>
    <col min="2" max="2" width="11.75390625" style="0" customWidth="1"/>
    <col min="3" max="3" width="4.625" style="0" customWidth="1"/>
    <col min="4" max="4" width="7.375" style="0" hidden="1" customWidth="1"/>
    <col min="5" max="5" width="13.875" style="0" customWidth="1"/>
    <col min="6" max="6" width="15.00390625" style="0" customWidth="1"/>
  </cols>
  <sheetData>
    <row r="1" spans="1:6" ht="12.75">
      <c r="A1" s="4"/>
      <c r="B1" s="4"/>
      <c r="C1" s="298" t="s">
        <v>174</v>
      </c>
      <c r="D1" s="298"/>
      <c r="E1" s="298"/>
      <c r="F1" s="298"/>
    </row>
    <row r="2" spans="1:6" ht="12.75">
      <c r="A2" s="4"/>
      <c r="B2" s="299" t="s">
        <v>107</v>
      </c>
      <c r="C2" s="299"/>
      <c r="D2" s="299"/>
      <c r="E2" s="299"/>
      <c r="F2" s="299"/>
    </row>
    <row r="3" spans="1:6" ht="12.75">
      <c r="A3" s="299" t="s">
        <v>108</v>
      </c>
      <c r="B3" s="299"/>
      <c r="C3" s="299"/>
      <c r="D3" s="299"/>
      <c r="E3" s="299"/>
      <c r="F3" s="299"/>
    </row>
    <row r="4" spans="1:6" ht="12.75">
      <c r="A4" s="299" t="s">
        <v>440</v>
      </c>
      <c r="B4" s="299"/>
      <c r="C4" s="299"/>
      <c r="D4" s="299"/>
      <c r="E4" s="299"/>
      <c r="F4" s="299"/>
    </row>
    <row r="5" spans="1:6" ht="12.75">
      <c r="A5" s="4"/>
      <c r="B5" s="4"/>
      <c r="C5" s="4"/>
      <c r="D5" s="4"/>
      <c r="E5" s="4"/>
      <c r="F5" s="4"/>
    </row>
    <row r="7" spans="1:6" ht="18.75" customHeight="1">
      <c r="A7" s="297" t="s">
        <v>118</v>
      </c>
      <c r="B7" s="297"/>
      <c r="C7" s="297"/>
      <c r="D7" s="297"/>
      <c r="E7" s="297"/>
      <c r="F7" s="297"/>
    </row>
    <row r="8" spans="1:6" ht="18.75" customHeight="1">
      <c r="A8" s="297" t="s">
        <v>119</v>
      </c>
      <c r="B8" s="297"/>
      <c r="C8" s="297"/>
      <c r="D8" s="297"/>
      <c r="E8" s="297"/>
      <c r="F8" s="297"/>
    </row>
    <row r="9" spans="1:6" ht="18.75" customHeight="1">
      <c r="A9" s="297" t="s">
        <v>120</v>
      </c>
      <c r="B9" s="297"/>
      <c r="C9" s="297"/>
      <c r="D9" s="297"/>
      <c r="E9" s="297"/>
      <c r="F9" s="297"/>
    </row>
    <row r="10" spans="1:6" ht="20.25" customHeight="1">
      <c r="A10" s="297" t="s">
        <v>453</v>
      </c>
      <c r="B10" s="297"/>
      <c r="C10" s="297"/>
      <c r="D10" s="297"/>
      <c r="E10" s="297"/>
      <c r="F10" s="297"/>
    </row>
    <row r="13" spans="1:6" ht="12.75">
      <c r="A13" s="300" t="s">
        <v>109</v>
      </c>
      <c r="B13" s="303" t="s">
        <v>110</v>
      </c>
      <c r="C13" s="303"/>
      <c r="D13" s="303"/>
      <c r="E13" s="305" t="s">
        <v>110</v>
      </c>
      <c r="F13" s="305" t="s">
        <v>110</v>
      </c>
    </row>
    <row r="14" spans="1:6" ht="12.75">
      <c r="A14" s="301"/>
      <c r="B14" s="303"/>
      <c r="C14" s="303"/>
      <c r="D14" s="303"/>
      <c r="E14" s="305"/>
      <c r="F14" s="305"/>
    </row>
    <row r="15" spans="1:6" ht="15.75">
      <c r="A15" s="302"/>
      <c r="B15" s="303" t="s">
        <v>364</v>
      </c>
      <c r="C15" s="303"/>
      <c r="D15" s="303"/>
      <c r="E15" s="40" t="s">
        <v>381</v>
      </c>
      <c r="F15" s="40" t="s">
        <v>439</v>
      </c>
    </row>
    <row r="16" spans="1:6" ht="47.25">
      <c r="A16" s="21" t="s">
        <v>111</v>
      </c>
      <c r="B16" s="304">
        <v>0</v>
      </c>
      <c r="C16" s="304"/>
      <c r="D16" s="304"/>
      <c r="E16" s="61">
        <v>0</v>
      </c>
      <c r="F16" s="61">
        <v>0</v>
      </c>
    </row>
    <row r="17" spans="1:6" ht="15.75">
      <c r="A17" s="20" t="s">
        <v>112</v>
      </c>
      <c r="B17" s="304">
        <v>0</v>
      </c>
      <c r="C17" s="304"/>
      <c r="D17" s="304"/>
      <c r="E17" s="61">
        <v>0</v>
      </c>
      <c r="F17" s="61">
        <v>0</v>
      </c>
    </row>
    <row r="18" spans="1:6" ht="15.75">
      <c r="A18" s="20" t="s">
        <v>113</v>
      </c>
      <c r="B18" s="304">
        <v>0</v>
      </c>
      <c r="C18" s="304"/>
      <c r="D18" s="304"/>
      <c r="E18" s="61">
        <v>0</v>
      </c>
      <c r="F18" s="61">
        <v>0</v>
      </c>
    </row>
    <row r="19" spans="1:6" ht="15.75">
      <c r="A19" s="21" t="s">
        <v>114</v>
      </c>
      <c r="B19" s="304">
        <v>0</v>
      </c>
      <c r="C19" s="304"/>
      <c r="D19" s="304"/>
      <c r="E19" s="61">
        <v>0</v>
      </c>
      <c r="F19" s="61">
        <v>0</v>
      </c>
    </row>
    <row r="20" spans="1:6" ht="15.75">
      <c r="A20" s="20" t="s">
        <v>113</v>
      </c>
      <c r="B20" s="304">
        <v>0</v>
      </c>
      <c r="C20" s="304"/>
      <c r="D20" s="304"/>
      <c r="E20" s="61">
        <v>0</v>
      </c>
      <c r="F20" s="61">
        <v>0</v>
      </c>
    </row>
    <row r="21" spans="1:6" ht="15.75">
      <c r="A21" s="21" t="s">
        <v>115</v>
      </c>
      <c r="B21" s="304">
        <v>0</v>
      </c>
      <c r="C21" s="304"/>
      <c r="D21" s="304"/>
      <c r="E21" s="61">
        <v>0</v>
      </c>
      <c r="F21" s="61">
        <v>0</v>
      </c>
    </row>
    <row r="22" spans="1:6" ht="15.75">
      <c r="A22" s="20" t="s">
        <v>112</v>
      </c>
      <c r="B22" s="304">
        <v>0</v>
      </c>
      <c r="C22" s="304"/>
      <c r="D22" s="304"/>
      <c r="E22" s="61">
        <v>0</v>
      </c>
      <c r="F22" s="61">
        <v>0</v>
      </c>
    </row>
    <row r="23" spans="1:6" ht="15.75">
      <c r="A23" s="20" t="s">
        <v>113</v>
      </c>
      <c r="B23" s="304">
        <v>0</v>
      </c>
      <c r="C23" s="304"/>
      <c r="D23" s="304"/>
      <c r="E23" s="61">
        <v>0</v>
      </c>
      <c r="F23" s="61">
        <v>0</v>
      </c>
    </row>
    <row r="24" spans="1:6" ht="47.25">
      <c r="A24" s="21" t="s">
        <v>116</v>
      </c>
      <c r="B24" s="304">
        <v>0</v>
      </c>
      <c r="C24" s="304"/>
      <c r="D24" s="304"/>
      <c r="E24" s="61">
        <v>0</v>
      </c>
      <c r="F24" s="61">
        <v>0</v>
      </c>
    </row>
    <row r="25" spans="1:6" ht="31.5">
      <c r="A25" s="20" t="s">
        <v>117</v>
      </c>
      <c r="B25" s="304">
        <v>0</v>
      </c>
      <c r="C25" s="304"/>
      <c r="D25" s="304"/>
      <c r="E25" s="61">
        <v>0</v>
      </c>
      <c r="F25" s="61">
        <v>0</v>
      </c>
    </row>
  </sheetData>
  <sheetProtection/>
  <mergeCells count="23">
    <mergeCell ref="B25:D25"/>
    <mergeCell ref="B20:D20"/>
    <mergeCell ref="B21:D21"/>
    <mergeCell ref="B22:D22"/>
    <mergeCell ref="B23:D23"/>
    <mergeCell ref="B18:D18"/>
    <mergeCell ref="B19:D19"/>
    <mergeCell ref="B24:D24"/>
    <mergeCell ref="A13:A15"/>
    <mergeCell ref="B13:D14"/>
    <mergeCell ref="B15:D15"/>
    <mergeCell ref="B16:D16"/>
    <mergeCell ref="B17:D17"/>
    <mergeCell ref="A10:F10"/>
    <mergeCell ref="E13:E14"/>
    <mergeCell ref="F13:F14"/>
    <mergeCell ref="A9:F9"/>
    <mergeCell ref="C1:F1"/>
    <mergeCell ref="B2:F2"/>
    <mergeCell ref="A3:F3"/>
    <mergeCell ref="A4:F4"/>
    <mergeCell ref="A7:F7"/>
    <mergeCell ref="A8:F8"/>
  </mergeCells>
  <printOptions/>
  <pageMargins left="0.75" right="0.75" top="1" bottom="1" header="0.5" footer="0.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2:D19"/>
  <sheetViews>
    <sheetView zoomScalePageLayoutView="0" workbookViewId="0" topLeftCell="A4">
      <selection activeCell="J18" sqref="J18"/>
    </sheetView>
  </sheetViews>
  <sheetFormatPr defaultColWidth="9.00390625" defaultRowHeight="12.75"/>
  <cols>
    <col min="1" max="1" width="34.25390625" style="0" customWidth="1"/>
    <col min="2" max="2" width="11.375" style="0" customWidth="1"/>
    <col min="3" max="3" width="38.875" style="0" customWidth="1"/>
    <col min="4" max="4" width="10.875" style="0" customWidth="1"/>
  </cols>
  <sheetData>
    <row r="2" spans="1:4" ht="84" customHeight="1">
      <c r="A2" s="307" t="s">
        <v>454</v>
      </c>
      <c r="B2" s="308"/>
      <c r="C2" s="308"/>
      <c r="D2" s="308"/>
    </row>
    <row r="3" spans="1:4" ht="15.75">
      <c r="A3" s="25"/>
      <c r="B3" s="25"/>
      <c r="C3" s="25"/>
      <c r="D3" s="25"/>
    </row>
    <row r="4" spans="1:4" ht="15.75">
      <c r="A4" s="25"/>
      <c r="B4" s="25"/>
      <c r="C4" s="25"/>
      <c r="D4" s="25"/>
    </row>
    <row r="5" spans="1:4" ht="66.75" customHeight="1">
      <c r="A5" s="306" t="s">
        <v>389</v>
      </c>
      <c r="B5" s="306"/>
      <c r="C5" s="306" t="s">
        <v>104</v>
      </c>
      <c r="D5" s="306"/>
    </row>
    <row r="6" spans="1:4" ht="15.75">
      <c r="A6" s="21" t="s">
        <v>455</v>
      </c>
      <c r="B6" s="24">
        <v>0</v>
      </c>
      <c r="C6" s="21" t="s">
        <v>455</v>
      </c>
      <c r="D6" s="63">
        <v>0</v>
      </c>
    </row>
    <row r="7" spans="1:4" ht="15.75">
      <c r="A7" s="20"/>
      <c r="B7" s="62"/>
      <c r="C7" s="20"/>
      <c r="D7" s="62"/>
    </row>
    <row r="8" spans="1:4" ht="15.75">
      <c r="A8" s="21" t="s">
        <v>365</v>
      </c>
      <c r="B8" s="63">
        <v>0</v>
      </c>
      <c r="C8" s="21" t="s">
        <v>365</v>
      </c>
      <c r="D8" s="63">
        <v>0</v>
      </c>
    </row>
    <row r="9" spans="1:4" ht="15.75">
      <c r="A9" s="20" t="s">
        <v>99</v>
      </c>
      <c r="B9" s="62"/>
      <c r="C9" s="20" t="s">
        <v>99</v>
      </c>
      <c r="D9" s="62"/>
    </row>
    <row r="10" spans="1:4" ht="15.75">
      <c r="A10" s="20" t="s">
        <v>100</v>
      </c>
      <c r="B10" s="63">
        <v>0</v>
      </c>
      <c r="C10" s="20"/>
      <c r="D10" s="62"/>
    </row>
    <row r="11" spans="1:4" ht="15.75">
      <c r="A11" s="20" t="s">
        <v>101</v>
      </c>
      <c r="B11" s="63">
        <v>0</v>
      </c>
      <c r="C11" s="20" t="s">
        <v>101</v>
      </c>
      <c r="D11" s="63">
        <v>0</v>
      </c>
    </row>
    <row r="12" spans="1:4" ht="15.75">
      <c r="A12" s="20"/>
      <c r="B12" s="62"/>
      <c r="C12" s="20"/>
      <c r="D12" s="62"/>
    </row>
    <row r="13" spans="1:4" ht="15.75">
      <c r="A13" s="21" t="s">
        <v>366</v>
      </c>
      <c r="B13" s="63">
        <v>0</v>
      </c>
      <c r="C13" s="21" t="s">
        <v>366</v>
      </c>
      <c r="D13" s="62"/>
    </row>
    <row r="14" spans="1:4" ht="15.75">
      <c r="A14" s="20" t="s">
        <v>99</v>
      </c>
      <c r="B14" s="62"/>
      <c r="C14" s="20" t="s">
        <v>99</v>
      </c>
      <c r="D14" s="62"/>
    </row>
    <row r="15" spans="1:4" ht="15.75">
      <c r="A15" s="20" t="s">
        <v>100</v>
      </c>
      <c r="B15" s="63">
        <v>0</v>
      </c>
      <c r="C15" s="20"/>
      <c r="D15" s="62"/>
    </row>
    <row r="16" spans="1:4" ht="31.5">
      <c r="A16" s="20" t="s">
        <v>102</v>
      </c>
      <c r="B16" s="63">
        <v>0</v>
      </c>
      <c r="C16" s="20" t="s">
        <v>103</v>
      </c>
      <c r="D16" s="63">
        <v>0</v>
      </c>
    </row>
    <row r="17" spans="1:4" ht="15.75">
      <c r="A17" s="20"/>
      <c r="B17" s="62"/>
      <c r="C17" s="20"/>
      <c r="D17" s="62"/>
    </row>
    <row r="18" spans="1:4" ht="15.75">
      <c r="A18" s="21" t="s">
        <v>393</v>
      </c>
      <c r="B18" s="63">
        <v>0</v>
      </c>
      <c r="C18" s="21" t="s">
        <v>456</v>
      </c>
      <c r="D18" s="63">
        <v>0</v>
      </c>
    </row>
    <row r="19" ht="12.75">
      <c r="D19" s="5"/>
    </row>
  </sheetData>
  <sheetProtection/>
  <mergeCells count="3">
    <mergeCell ref="A5:B5"/>
    <mergeCell ref="C5:D5"/>
    <mergeCell ref="A2:D2"/>
  </mergeCells>
  <printOptions/>
  <pageMargins left="0.75" right="0.19" top="1" bottom="1" header="0.5" footer="0.5"/>
  <pageSetup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2:D18"/>
  <sheetViews>
    <sheetView view="pageBreakPreview" zoomScaleSheetLayoutView="100" zoomScalePageLayoutView="0" workbookViewId="0" topLeftCell="A4">
      <selection activeCell="H20" sqref="H20"/>
    </sheetView>
  </sheetViews>
  <sheetFormatPr defaultColWidth="9.00390625" defaultRowHeight="12.75"/>
  <cols>
    <col min="1" max="1" width="35.875" style="0" customWidth="1"/>
    <col min="2" max="2" width="11.25390625" style="0" customWidth="1"/>
    <col min="3" max="3" width="40.875" style="0" customWidth="1"/>
    <col min="4" max="4" width="15.625" style="0" customWidth="1"/>
  </cols>
  <sheetData>
    <row r="2" spans="1:4" ht="11.25" customHeight="1">
      <c r="A2" s="307" t="s">
        <v>457</v>
      </c>
      <c r="B2" s="308"/>
      <c r="C2" s="308"/>
      <c r="D2" s="308"/>
    </row>
    <row r="3" spans="1:4" ht="72.75" customHeight="1">
      <c r="A3" s="308"/>
      <c r="B3" s="308"/>
      <c r="C3" s="308"/>
      <c r="D3" s="308"/>
    </row>
    <row r="4" spans="1:4" ht="15.75">
      <c r="A4" s="25"/>
      <c r="B4" s="25"/>
      <c r="C4" s="25"/>
      <c r="D4" s="25"/>
    </row>
    <row r="5" spans="1:4" ht="66" customHeight="1">
      <c r="A5" s="306" t="s">
        <v>458</v>
      </c>
      <c r="B5" s="306"/>
      <c r="C5" s="306" t="s">
        <v>104</v>
      </c>
      <c r="D5" s="306"/>
    </row>
    <row r="6" spans="1:4" ht="15.75">
      <c r="A6" s="21" t="s">
        <v>393</v>
      </c>
      <c r="B6" s="24">
        <v>0</v>
      </c>
      <c r="C6" s="21" t="s">
        <v>393</v>
      </c>
      <c r="D6" s="24">
        <v>0</v>
      </c>
    </row>
    <row r="7" spans="1:4" ht="15.75">
      <c r="A7" s="20"/>
      <c r="B7" s="20"/>
      <c r="C7" s="20"/>
      <c r="D7" s="20"/>
    </row>
    <row r="8" spans="1:4" ht="15.75">
      <c r="A8" s="21" t="s">
        <v>390</v>
      </c>
      <c r="B8" s="24">
        <v>0</v>
      </c>
      <c r="C8" s="21" t="s">
        <v>390</v>
      </c>
      <c r="D8" s="24">
        <v>0</v>
      </c>
    </row>
    <row r="9" spans="1:4" ht="15.75">
      <c r="A9" s="20" t="s">
        <v>99</v>
      </c>
      <c r="B9" s="20"/>
      <c r="C9" s="20" t="s">
        <v>99</v>
      </c>
      <c r="D9" s="20"/>
    </row>
    <row r="10" spans="1:4" ht="15.75">
      <c r="A10" s="20" t="s">
        <v>100</v>
      </c>
      <c r="B10" s="24">
        <v>0</v>
      </c>
      <c r="C10" s="20"/>
      <c r="D10" s="20"/>
    </row>
    <row r="11" spans="1:4" ht="15.75">
      <c r="A11" s="20" t="s">
        <v>101</v>
      </c>
      <c r="B11" s="24">
        <v>0</v>
      </c>
      <c r="C11" s="20" t="s">
        <v>101</v>
      </c>
      <c r="D11" s="24">
        <v>0</v>
      </c>
    </row>
    <row r="12" spans="1:4" ht="15.75">
      <c r="A12" s="20"/>
      <c r="B12" s="20"/>
      <c r="C12" s="20"/>
      <c r="D12" s="20"/>
    </row>
    <row r="13" spans="1:4" ht="15.75">
      <c r="A13" s="21" t="s">
        <v>391</v>
      </c>
      <c r="B13" s="24">
        <v>0</v>
      </c>
      <c r="C13" s="21" t="s">
        <v>391</v>
      </c>
      <c r="D13" s="20"/>
    </row>
    <row r="14" spans="1:4" ht="15.75">
      <c r="A14" s="20" t="s">
        <v>99</v>
      </c>
      <c r="B14" s="20"/>
      <c r="C14" s="20" t="s">
        <v>99</v>
      </c>
      <c r="D14" s="20"/>
    </row>
    <row r="15" spans="1:4" ht="15.75">
      <c r="A15" s="20" t="s">
        <v>100</v>
      </c>
      <c r="B15" s="24">
        <v>0</v>
      </c>
      <c r="C15" s="20"/>
      <c r="D15" s="20"/>
    </row>
    <row r="16" spans="1:4" ht="31.5">
      <c r="A16" s="20" t="s">
        <v>102</v>
      </c>
      <c r="B16" s="24">
        <v>0</v>
      </c>
      <c r="C16" s="20" t="s">
        <v>103</v>
      </c>
      <c r="D16" s="24">
        <v>0</v>
      </c>
    </row>
    <row r="17" spans="1:4" ht="15.75">
      <c r="A17" s="20"/>
      <c r="B17" s="20"/>
      <c r="C17" s="20"/>
      <c r="D17" s="20"/>
    </row>
    <row r="18" spans="1:4" ht="15.75">
      <c r="A18" s="21" t="s">
        <v>392</v>
      </c>
      <c r="B18" s="24">
        <v>0</v>
      </c>
      <c r="C18" s="21" t="s">
        <v>459</v>
      </c>
      <c r="D18" s="24">
        <v>0</v>
      </c>
    </row>
  </sheetData>
  <sheetProtection/>
  <mergeCells count="3">
    <mergeCell ref="A5:B5"/>
    <mergeCell ref="C5:D5"/>
    <mergeCell ref="A2:D3"/>
  </mergeCells>
  <printOptions/>
  <pageMargins left="0.75" right="0.19" top="1" bottom="1" header="0.5" footer="0.5"/>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A3:K19"/>
  <sheetViews>
    <sheetView zoomScalePageLayoutView="0" workbookViewId="0" topLeftCell="A7">
      <selection activeCell="N17" sqref="N17"/>
    </sheetView>
  </sheetViews>
  <sheetFormatPr defaultColWidth="9.00390625" defaultRowHeight="12.75"/>
  <cols>
    <col min="1" max="1" width="31.00390625" style="0" customWidth="1"/>
    <col min="2" max="2" width="14.00390625" style="0" customWidth="1"/>
    <col min="3" max="3" width="31.375" style="0" customWidth="1"/>
    <col min="4" max="4" width="13.75390625" style="0" customWidth="1"/>
    <col min="5" max="5" width="0.12890625" style="0" customWidth="1"/>
  </cols>
  <sheetData>
    <row r="3" spans="1:11" ht="61.5" customHeight="1">
      <c r="A3" s="307" t="s">
        <v>460</v>
      </c>
      <c r="B3" s="307"/>
      <c r="C3" s="307"/>
      <c r="D3" s="307"/>
      <c r="E3" s="307"/>
      <c r="F3" s="1"/>
      <c r="G3" s="1"/>
      <c r="H3" s="1"/>
      <c r="I3" s="1"/>
      <c r="J3" s="1"/>
      <c r="K3" s="1"/>
    </row>
    <row r="6" spans="1:4" ht="69" customHeight="1">
      <c r="A6" s="306" t="s">
        <v>461</v>
      </c>
      <c r="B6" s="306"/>
      <c r="C6" s="306" t="s">
        <v>104</v>
      </c>
      <c r="D6" s="306"/>
    </row>
    <row r="7" spans="1:4" ht="15.75">
      <c r="A7" s="21" t="s">
        <v>392</v>
      </c>
      <c r="B7" s="24">
        <v>0</v>
      </c>
      <c r="C7" s="21" t="s">
        <v>462</v>
      </c>
      <c r="D7" s="24">
        <v>0</v>
      </c>
    </row>
    <row r="8" spans="1:4" ht="15.75">
      <c r="A8" s="20"/>
      <c r="B8" s="20"/>
      <c r="C8" s="20"/>
      <c r="D8" s="20"/>
    </row>
    <row r="9" spans="1:4" ht="31.5">
      <c r="A9" s="21" t="s">
        <v>463</v>
      </c>
      <c r="B9" s="24">
        <v>0</v>
      </c>
      <c r="C9" s="21" t="s">
        <v>463</v>
      </c>
      <c r="D9" s="24">
        <v>0</v>
      </c>
    </row>
    <row r="10" spans="1:4" ht="15.75">
      <c r="A10" s="20" t="s">
        <v>99</v>
      </c>
      <c r="B10" s="20"/>
      <c r="C10" s="20" t="s">
        <v>99</v>
      </c>
      <c r="D10" s="20"/>
    </row>
    <row r="11" spans="1:4" ht="15.75">
      <c r="A11" s="20" t="s">
        <v>100</v>
      </c>
      <c r="B11" s="24">
        <v>0</v>
      </c>
      <c r="C11" s="20"/>
      <c r="D11" s="20"/>
    </row>
    <row r="12" spans="1:4" ht="15.75">
      <c r="A12" s="20" t="s">
        <v>101</v>
      </c>
      <c r="B12" s="24">
        <v>0</v>
      </c>
      <c r="C12" s="20" t="s">
        <v>101</v>
      </c>
      <c r="D12" s="24">
        <v>0</v>
      </c>
    </row>
    <row r="13" spans="1:4" ht="15.75">
      <c r="A13" s="20"/>
      <c r="B13" s="20"/>
      <c r="C13" s="20"/>
      <c r="D13" s="20"/>
    </row>
    <row r="14" spans="1:4" ht="31.5">
      <c r="A14" s="21" t="s">
        <v>464</v>
      </c>
      <c r="B14" s="24">
        <v>0</v>
      </c>
      <c r="C14" s="21" t="s">
        <v>464</v>
      </c>
      <c r="D14" s="20"/>
    </row>
    <row r="15" spans="1:4" ht="15.75">
      <c r="A15" s="20" t="s">
        <v>99</v>
      </c>
      <c r="B15" s="20"/>
      <c r="C15" s="20" t="s">
        <v>99</v>
      </c>
      <c r="D15" s="20"/>
    </row>
    <row r="16" spans="1:4" ht="15.75">
      <c r="A16" s="20" t="s">
        <v>100</v>
      </c>
      <c r="B16" s="24">
        <v>0</v>
      </c>
      <c r="C16" s="20"/>
      <c r="D16" s="20"/>
    </row>
    <row r="17" spans="1:4" ht="31.5">
      <c r="A17" s="20" t="s">
        <v>102</v>
      </c>
      <c r="B17" s="24">
        <v>0</v>
      </c>
      <c r="C17" s="20" t="s">
        <v>103</v>
      </c>
      <c r="D17" s="24">
        <v>0</v>
      </c>
    </row>
    <row r="18" spans="1:4" ht="15.75">
      <c r="A18" s="20"/>
      <c r="B18" s="20"/>
      <c r="C18" s="20"/>
      <c r="D18" s="20"/>
    </row>
    <row r="19" spans="1:4" ht="15.75">
      <c r="A19" s="21" t="s">
        <v>465</v>
      </c>
      <c r="B19" s="24">
        <v>0</v>
      </c>
      <c r="C19" s="21" t="s">
        <v>466</v>
      </c>
      <c r="D19" s="24">
        <v>0</v>
      </c>
    </row>
  </sheetData>
  <sheetProtection/>
  <mergeCells count="3">
    <mergeCell ref="A6:B6"/>
    <mergeCell ref="C6:D6"/>
    <mergeCell ref="A3:E3"/>
  </mergeCells>
  <printOptions/>
  <pageMargins left="0.75" right="0.19" top="1" bottom="1" header="0.5" footer="0.5"/>
  <pageSetup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dimension ref="D7:F31"/>
  <sheetViews>
    <sheetView zoomScalePageLayoutView="0" workbookViewId="0" topLeftCell="A1">
      <selection activeCell="R38" sqref="R38"/>
    </sheetView>
  </sheetViews>
  <sheetFormatPr defaultColWidth="9.00390625" defaultRowHeight="12.75"/>
  <cols>
    <col min="4" max="4" width="11.875" style="0" customWidth="1"/>
    <col min="5" max="5" width="12.25390625" style="0" customWidth="1"/>
    <col min="6" max="6" width="12.625" style="0" customWidth="1"/>
  </cols>
  <sheetData>
    <row r="7" spans="4:6" ht="12.75">
      <c r="D7" s="5"/>
      <c r="E7" s="5"/>
      <c r="F7" s="5"/>
    </row>
    <row r="8" spans="4:6" ht="12.75">
      <c r="D8" s="5"/>
      <c r="E8" s="5"/>
      <c r="F8" s="5"/>
    </row>
    <row r="9" spans="4:6" ht="12.75">
      <c r="D9" s="5"/>
      <c r="E9" s="5"/>
      <c r="F9" s="5"/>
    </row>
    <row r="10" spans="4:6" ht="12.75">
      <c r="D10" s="5"/>
      <c r="E10" s="5"/>
      <c r="F10" s="5"/>
    </row>
    <row r="11" spans="4:6" ht="12.75">
      <c r="D11" s="5"/>
      <c r="E11" s="5"/>
      <c r="F11" s="5"/>
    </row>
    <row r="12" spans="4:6" ht="12.75">
      <c r="D12" s="5"/>
      <c r="E12" s="5"/>
      <c r="F12" s="5"/>
    </row>
    <row r="13" spans="4:6" ht="12.75">
      <c r="D13" s="5"/>
      <c r="E13" s="5"/>
      <c r="F13" s="5"/>
    </row>
    <row r="14" spans="4:6" ht="12.75">
      <c r="D14" s="5"/>
      <c r="E14" s="5"/>
      <c r="F14" s="5"/>
    </row>
    <row r="15" spans="4:6" ht="12.75">
      <c r="D15" s="5"/>
      <c r="E15" s="5"/>
      <c r="F15" s="5"/>
    </row>
    <row r="16" spans="4:6" ht="12.75">
      <c r="D16" s="5"/>
      <c r="E16" s="5"/>
      <c r="F16" s="5"/>
    </row>
    <row r="17" spans="4:6" ht="12.75">
      <c r="D17" s="5"/>
      <c r="E17" s="5"/>
      <c r="F17" s="5"/>
    </row>
    <row r="18" spans="4:6" ht="12.75">
      <c r="D18" s="5"/>
      <c r="E18" s="5"/>
      <c r="F18" s="5"/>
    </row>
    <row r="19" spans="4:6" ht="12.75">
      <c r="D19" s="5"/>
      <c r="E19" s="5"/>
      <c r="F19" s="5"/>
    </row>
    <row r="20" spans="4:6" ht="12.75">
      <c r="D20" s="5"/>
      <c r="E20" s="5"/>
      <c r="F20" s="5"/>
    </row>
    <row r="21" spans="4:6" ht="12.75">
      <c r="D21" s="5"/>
      <c r="E21" s="5"/>
      <c r="F21" s="5"/>
    </row>
    <row r="22" spans="4:6" ht="12.75">
      <c r="D22" s="5"/>
      <c r="E22" s="5"/>
      <c r="F22" s="5"/>
    </row>
    <row r="23" spans="4:6" ht="12.75">
      <c r="D23" s="5"/>
      <c r="E23" s="5"/>
      <c r="F23" s="5"/>
    </row>
    <row r="24" spans="4:6" ht="12.75">
      <c r="D24" s="5"/>
      <c r="E24" s="5"/>
      <c r="F24" s="5"/>
    </row>
    <row r="25" spans="4:6" ht="12.75">
      <c r="D25" s="5"/>
      <c r="E25" s="5"/>
      <c r="F25" s="5"/>
    </row>
    <row r="26" spans="4:6" ht="12.75">
      <c r="D26" s="5"/>
      <c r="E26" s="5"/>
      <c r="F26" s="5"/>
    </row>
    <row r="27" spans="4:6" ht="12.75">
      <c r="D27" s="5"/>
      <c r="E27" s="5"/>
      <c r="F27" s="5"/>
    </row>
    <row r="28" spans="4:6" ht="12.75">
      <c r="D28" s="5"/>
      <c r="E28" s="5"/>
      <c r="F28" s="5"/>
    </row>
    <row r="29" spans="4:6" ht="12.75">
      <c r="D29" s="5"/>
      <c r="E29" s="5"/>
      <c r="F29" s="5"/>
    </row>
    <row r="30" spans="4:6" ht="12.75">
      <c r="D30" s="5"/>
      <c r="E30" s="5"/>
      <c r="F30" s="5"/>
    </row>
    <row r="31" spans="4:6" ht="12.75">
      <c r="D31" s="5"/>
      <c r="E31" s="5"/>
      <c r="F31" s="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6"/>
  <sheetViews>
    <sheetView view="pageBreakPreview" zoomScaleSheetLayoutView="100" zoomScalePageLayoutView="0" workbookViewId="0" topLeftCell="A79">
      <selection activeCell="A25" sqref="A25:E26"/>
    </sheetView>
  </sheetViews>
  <sheetFormatPr defaultColWidth="9.00390625" defaultRowHeight="12.75"/>
  <cols>
    <col min="1" max="1" width="33.875" style="6" customWidth="1"/>
    <col min="2" max="2" width="70.00390625" style="7" customWidth="1"/>
    <col min="3" max="3" width="17.875" style="0" customWidth="1"/>
    <col min="4" max="4" width="16.375" style="0" customWidth="1"/>
    <col min="5" max="5" width="15.125" style="0" customWidth="1"/>
  </cols>
  <sheetData>
    <row r="1" spans="2:5" ht="72" customHeight="1">
      <c r="B1" s="14"/>
      <c r="C1" s="225" t="s">
        <v>418</v>
      </c>
      <c r="D1" s="225"/>
      <c r="E1" s="225"/>
    </row>
    <row r="6" spans="1:5" ht="49.5" customHeight="1">
      <c r="A6" s="215" t="s">
        <v>419</v>
      </c>
      <c r="B6" s="215"/>
      <c r="C6" s="215"/>
      <c r="D6" s="215"/>
      <c r="E6" s="215"/>
    </row>
    <row r="8" spans="1:5" ht="31.5">
      <c r="A8" s="44" t="s">
        <v>38</v>
      </c>
      <c r="B8" s="224" t="s">
        <v>40</v>
      </c>
      <c r="C8" s="44" t="s">
        <v>110</v>
      </c>
      <c r="D8" s="44" t="s">
        <v>110</v>
      </c>
      <c r="E8" s="44" t="s">
        <v>110</v>
      </c>
    </row>
    <row r="9" spans="1:5" ht="15.75">
      <c r="A9" s="44" t="s">
        <v>39</v>
      </c>
      <c r="B9" s="224"/>
      <c r="C9" s="44">
        <v>2023</v>
      </c>
      <c r="D9" s="55">
        <v>2024</v>
      </c>
      <c r="E9" s="55">
        <v>2025</v>
      </c>
    </row>
    <row r="10" spans="1:5" ht="15.75">
      <c r="A10" s="84" t="s">
        <v>41</v>
      </c>
      <c r="B10" s="85" t="s">
        <v>6</v>
      </c>
      <c r="C10" s="83">
        <f>C11+C27+C46+C31+C42+C56+C51</f>
        <v>1268738.56</v>
      </c>
      <c r="D10" s="87">
        <f>D11+D27+D46+D31+D42+D56+D51</f>
        <v>1268738.56</v>
      </c>
      <c r="E10" s="87">
        <f>E11+E27+E46+E31+E42+E56+E51</f>
        <v>1268738.56</v>
      </c>
    </row>
    <row r="11" spans="1:5" ht="15.75">
      <c r="A11" s="84" t="s">
        <v>45</v>
      </c>
      <c r="B11" s="85" t="s">
        <v>46</v>
      </c>
      <c r="C11" s="83">
        <f>C12</f>
        <v>265000</v>
      </c>
      <c r="D11" s="83">
        <f>D12</f>
        <v>265000</v>
      </c>
      <c r="E11" s="83">
        <f>E12</f>
        <v>265000</v>
      </c>
    </row>
    <row r="12" spans="1:5" ht="28.5" customHeight="1">
      <c r="A12" s="84" t="s">
        <v>2</v>
      </c>
      <c r="B12" s="85" t="s">
        <v>47</v>
      </c>
      <c r="C12" s="83">
        <f>C16+C22+C25</f>
        <v>265000</v>
      </c>
      <c r="D12" s="115">
        <f>D16+D22+D25</f>
        <v>265000</v>
      </c>
      <c r="E12" s="115">
        <f>E16+E22+E25</f>
        <v>265000</v>
      </c>
    </row>
    <row r="13" spans="1:5" ht="28.5" customHeight="1">
      <c r="A13" s="218" t="s">
        <v>340</v>
      </c>
      <c r="B13" s="219" t="s">
        <v>35</v>
      </c>
      <c r="C13" s="223">
        <f>C16</f>
        <v>260000</v>
      </c>
      <c r="D13" s="223">
        <f>D16</f>
        <v>260000</v>
      </c>
      <c r="E13" s="223">
        <f>E16</f>
        <v>260000</v>
      </c>
    </row>
    <row r="14" spans="1:5" ht="28.5" customHeight="1">
      <c r="A14" s="218"/>
      <c r="B14" s="220"/>
      <c r="C14" s="223"/>
      <c r="D14" s="223"/>
      <c r="E14" s="223"/>
    </row>
    <row r="15" spans="1:5" ht="28.5" customHeight="1">
      <c r="A15" s="218"/>
      <c r="B15" s="221"/>
      <c r="C15" s="223"/>
      <c r="D15" s="223"/>
      <c r="E15" s="223"/>
    </row>
    <row r="16" spans="1:5" ht="21.75" customHeight="1">
      <c r="A16" s="218" t="s">
        <v>48</v>
      </c>
      <c r="B16" s="222" t="s">
        <v>35</v>
      </c>
      <c r="C16" s="223">
        <v>260000</v>
      </c>
      <c r="D16" s="223">
        <v>260000</v>
      </c>
      <c r="E16" s="223">
        <v>260000</v>
      </c>
    </row>
    <row r="17" spans="1:5" ht="21" customHeight="1">
      <c r="A17" s="218"/>
      <c r="B17" s="222"/>
      <c r="C17" s="223"/>
      <c r="D17" s="223"/>
      <c r="E17" s="223"/>
    </row>
    <row r="18" spans="1:5" ht="66.75" customHeight="1">
      <c r="A18" s="218"/>
      <c r="B18" s="222"/>
      <c r="C18" s="223"/>
      <c r="D18" s="223"/>
      <c r="E18" s="223"/>
    </row>
    <row r="19" spans="1:5" ht="66.75" customHeight="1">
      <c r="A19" s="218" t="s">
        <v>341</v>
      </c>
      <c r="B19" s="222" t="s">
        <v>36</v>
      </c>
      <c r="C19" s="223">
        <f>C22</f>
        <v>2000</v>
      </c>
      <c r="D19" s="217">
        <f>D22</f>
        <v>2000</v>
      </c>
      <c r="E19" s="217">
        <f>E22</f>
        <v>2000</v>
      </c>
    </row>
    <row r="20" spans="1:5" ht="57.75" customHeight="1">
      <c r="A20" s="218"/>
      <c r="B20" s="222"/>
      <c r="C20" s="223"/>
      <c r="D20" s="217"/>
      <c r="E20" s="217"/>
    </row>
    <row r="21" spans="1:5" ht="17.25" customHeight="1">
      <c r="A21" s="218"/>
      <c r="B21" s="222"/>
      <c r="C21" s="223"/>
      <c r="D21" s="217"/>
      <c r="E21" s="217"/>
    </row>
    <row r="22" spans="1:5" ht="12.75">
      <c r="A22" s="218" t="s">
        <v>49</v>
      </c>
      <c r="B22" s="222" t="s">
        <v>36</v>
      </c>
      <c r="C22" s="223">
        <v>2000</v>
      </c>
      <c r="D22" s="217">
        <v>2000</v>
      </c>
      <c r="E22" s="217">
        <v>2000</v>
      </c>
    </row>
    <row r="23" spans="1:5" ht="12.75">
      <c r="A23" s="218"/>
      <c r="B23" s="222"/>
      <c r="C23" s="223"/>
      <c r="D23" s="217"/>
      <c r="E23" s="217"/>
    </row>
    <row r="24" spans="1:5" ht="105.75" customHeight="1">
      <c r="A24" s="218"/>
      <c r="B24" s="222"/>
      <c r="C24" s="223"/>
      <c r="D24" s="217"/>
      <c r="E24" s="217"/>
    </row>
    <row r="25" spans="1:5" ht="78.75" customHeight="1">
      <c r="A25" s="183" t="s">
        <v>468</v>
      </c>
      <c r="B25" s="126" t="s">
        <v>467</v>
      </c>
      <c r="C25" s="187">
        <f>C26</f>
        <v>3000</v>
      </c>
      <c r="D25" s="68">
        <f>D26</f>
        <v>3000</v>
      </c>
      <c r="E25" s="68">
        <f>E26</f>
        <v>3000</v>
      </c>
    </row>
    <row r="26" spans="1:5" ht="78.75" customHeight="1">
      <c r="A26" s="183" t="s">
        <v>469</v>
      </c>
      <c r="B26" s="126" t="s">
        <v>467</v>
      </c>
      <c r="C26" s="187">
        <v>3000</v>
      </c>
      <c r="D26" s="68">
        <v>3000</v>
      </c>
      <c r="E26" s="68">
        <v>3000</v>
      </c>
    </row>
    <row r="27" spans="1:5" ht="48" customHeight="1">
      <c r="A27" s="19" t="s">
        <v>50</v>
      </c>
      <c r="B27" s="45" t="s">
        <v>51</v>
      </c>
      <c r="C27" s="43">
        <f>C30</f>
        <v>500000</v>
      </c>
      <c r="D27" s="43">
        <f>D30</f>
        <v>500000</v>
      </c>
      <c r="E27" s="43">
        <f>E30</f>
        <v>500000</v>
      </c>
    </row>
    <row r="28" spans="1:5" ht="18" customHeight="1">
      <c r="A28" s="19" t="s">
        <v>353</v>
      </c>
      <c r="B28" s="45" t="s">
        <v>37</v>
      </c>
      <c r="C28" s="43">
        <f aca="true" t="shared" si="0" ref="C28:E29">C29</f>
        <v>500000</v>
      </c>
      <c r="D28" s="43">
        <f t="shared" si="0"/>
        <v>500000</v>
      </c>
      <c r="E28" s="43">
        <f t="shared" si="0"/>
        <v>500000</v>
      </c>
    </row>
    <row r="29" spans="1:5" ht="18" customHeight="1">
      <c r="A29" s="12" t="s">
        <v>342</v>
      </c>
      <c r="B29" s="41" t="s">
        <v>37</v>
      </c>
      <c r="C29" s="38">
        <f t="shared" si="0"/>
        <v>500000</v>
      </c>
      <c r="D29" s="38">
        <f t="shared" si="0"/>
        <v>500000</v>
      </c>
      <c r="E29" s="38">
        <f t="shared" si="0"/>
        <v>500000</v>
      </c>
    </row>
    <row r="30" spans="1:5" ht="35.25" customHeight="1">
      <c r="A30" s="12" t="s">
        <v>52</v>
      </c>
      <c r="B30" s="41" t="s">
        <v>37</v>
      </c>
      <c r="C30" s="38">
        <v>500000</v>
      </c>
      <c r="D30" s="38">
        <v>500000</v>
      </c>
      <c r="E30" s="38">
        <v>500000</v>
      </c>
    </row>
    <row r="31" spans="1:5" ht="40.5" customHeight="1">
      <c r="A31" s="19" t="s">
        <v>53</v>
      </c>
      <c r="B31" s="45" t="s">
        <v>54</v>
      </c>
      <c r="C31" s="43">
        <f>C32+C35</f>
        <v>450000</v>
      </c>
      <c r="D31" s="43">
        <f>D32+D35</f>
        <v>450000</v>
      </c>
      <c r="E31" s="43">
        <f>E32+E35</f>
        <v>450000</v>
      </c>
    </row>
    <row r="32" spans="1:5" ht="36.75" customHeight="1">
      <c r="A32" s="19" t="s">
        <v>55</v>
      </c>
      <c r="B32" s="45" t="s">
        <v>56</v>
      </c>
      <c r="C32" s="43">
        <f aca="true" t="shared" si="1" ref="C32:E33">C33</f>
        <v>28000</v>
      </c>
      <c r="D32" s="43">
        <f t="shared" si="1"/>
        <v>28000</v>
      </c>
      <c r="E32" s="43">
        <f t="shared" si="1"/>
        <v>28000</v>
      </c>
    </row>
    <row r="33" spans="1:5" ht="36.75" customHeight="1">
      <c r="A33" s="12" t="s">
        <v>354</v>
      </c>
      <c r="B33" s="42" t="s">
        <v>281</v>
      </c>
      <c r="C33" s="38">
        <f t="shared" si="1"/>
        <v>28000</v>
      </c>
      <c r="D33" s="38">
        <f t="shared" si="1"/>
        <v>28000</v>
      </c>
      <c r="E33" s="38">
        <f t="shared" si="1"/>
        <v>28000</v>
      </c>
    </row>
    <row r="34" spans="1:5" ht="63" customHeight="1">
      <c r="A34" s="12" t="s">
        <v>355</v>
      </c>
      <c r="B34" s="42" t="s">
        <v>281</v>
      </c>
      <c r="C34" s="38">
        <v>28000</v>
      </c>
      <c r="D34" s="38">
        <v>28000</v>
      </c>
      <c r="E34" s="38">
        <v>28000</v>
      </c>
    </row>
    <row r="35" spans="1:5" ht="47.25" customHeight="1">
      <c r="A35" s="19" t="s">
        <v>57</v>
      </c>
      <c r="B35" s="45" t="s">
        <v>58</v>
      </c>
      <c r="C35" s="43">
        <f>C36+C39</f>
        <v>422000</v>
      </c>
      <c r="D35" s="43">
        <f>D36+D39</f>
        <v>422000</v>
      </c>
      <c r="E35" s="43">
        <f>E36+E39</f>
        <v>422000</v>
      </c>
    </row>
    <row r="36" spans="1:5" ht="49.5" customHeight="1">
      <c r="A36" s="19" t="s">
        <v>356</v>
      </c>
      <c r="B36" s="45" t="s">
        <v>3</v>
      </c>
      <c r="C36" s="94">
        <f>C38</f>
        <v>208000</v>
      </c>
      <c r="D36" s="112">
        <f>D38</f>
        <v>208000</v>
      </c>
      <c r="E36" s="112">
        <f>E38</f>
        <v>208000</v>
      </c>
    </row>
    <row r="37" spans="1:5" ht="55.5" customHeight="1">
      <c r="A37" s="48" t="s">
        <v>357</v>
      </c>
      <c r="B37" s="42" t="s">
        <v>122</v>
      </c>
      <c r="C37" s="88">
        <f>C38</f>
        <v>208000</v>
      </c>
      <c r="D37" s="88">
        <f>D38</f>
        <v>208000</v>
      </c>
      <c r="E37" s="88">
        <f>E38</f>
        <v>208000</v>
      </c>
    </row>
    <row r="38" spans="1:5" ht="60.75" customHeight="1">
      <c r="A38" s="48" t="s">
        <v>358</v>
      </c>
      <c r="B38" s="42" t="s">
        <v>122</v>
      </c>
      <c r="C38" s="88">
        <v>208000</v>
      </c>
      <c r="D38" s="88">
        <v>208000</v>
      </c>
      <c r="E38" s="88">
        <v>208000</v>
      </c>
    </row>
    <row r="39" spans="1:5" ht="52.5" customHeight="1">
      <c r="A39" s="54" t="s">
        <v>359</v>
      </c>
      <c r="B39" s="46" t="s">
        <v>279</v>
      </c>
      <c r="C39" s="43">
        <f>C41</f>
        <v>214000</v>
      </c>
      <c r="D39" s="43">
        <f>D41</f>
        <v>214000</v>
      </c>
      <c r="E39" s="43">
        <f>E41</f>
        <v>214000</v>
      </c>
    </row>
    <row r="40" spans="1:5" ht="46.5" customHeight="1">
      <c r="A40" s="13" t="s">
        <v>360</v>
      </c>
      <c r="B40" s="42" t="s">
        <v>121</v>
      </c>
      <c r="C40" s="38">
        <f>C41</f>
        <v>214000</v>
      </c>
      <c r="D40" s="38">
        <f>D41</f>
        <v>214000</v>
      </c>
      <c r="E40" s="38">
        <f>E41</f>
        <v>214000</v>
      </c>
    </row>
    <row r="41" spans="1:5" ht="76.5" customHeight="1">
      <c r="A41" s="13" t="s">
        <v>352</v>
      </c>
      <c r="B41" s="42" t="s">
        <v>121</v>
      </c>
      <c r="C41" s="38">
        <v>214000</v>
      </c>
      <c r="D41" s="38">
        <v>214000</v>
      </c>
      <c r="E41" s="38">
        <v>214000</v>
      </c>
    </row>
    <row r="42" spans="1:5" ht="44.25" customHeight="1">
      <c r="A42" s="19" t="s">
        <v>59</v>
      </c>
      <c r="B42" s="45" t="s">
        <v>338</v>
      </c>
      <c r="C42" s="43">
        <f aca="true" t="shared" si="2" ref="C42:E44">C43</f>
        <v>300</v>
      </c>
      <c r="D42" s="43">
        <f t="shared" si="2"/>
        <v>300</v>
      </c>
      <c r="E42" s="43">
        <f t="shared" si="2"/>
        <v>300</v>
      </c>
    </row>
    <row r="43" spans="1:5" ht="54.75" customHeight="1">
      <c r="A43" s="11" t="s">
        <v>361</v>
      </c>
      <c r="B43" s="41" t="s">
        <v>4</v>
      </c>
      <c r="C43" s="39">
        <f t="shared" si="2"/>
        <v>300</v>
      </c>
      <c r="D43" s="39">
        <f t="shared" si="2"/>
        <v>300</v>
      </c>
      <c r="E43" s="39">
        <f t="shared" si="2"/>
        <v>300</v>
      </c>
    </row>
    <row r="44" spans="1:5" ht="66.75" customHeight="1">
      <c r="A44" s="12" t="s">
        <v>362</v>
      </c>
      <c r="B44" s="42" t="s">
        <v>123</v>
      </c>
      <c r="C44" s="38">
        <f t="shared" si="2"/>
        <v>300</v>
      </c>
      <c r="D44" s="38">
        <f t="shared" si="2"/>
        <v>300</v>
      </c>
      <c r="E44" s="38">
        <f t="shared" si="2"/>
        <v>300</v>
      </c>
    </row>
    <row r="45" spans="1:5" ht="92.25" customHeight="1">
      <c r="A45" s="12" t="s">
        <v>5</v>
      </c>
      <c r="B45" s="42" t="s">
        <v>123</v>
      </c>
      <c r="C45" s="38">
        <v>300</v>
      </c>
      <c r="D45" s="38">
        <v>300</v>
      </c>
      <c r="E45" s="38">
        <v>300</v>
      </c>
    </row>
    <row r="46" spans="1:5" ht="92.25" customHeight="1">
      <c r="A46" s="19" t="s">
        <v>376</v>
      </c>
      <c r="B46" s="89" t="s">
        <v>378</v>
      </c>
      <c r="C46" s="186">
        <v>3038.56</v>
      </c>
      <c r="D46" s="186">
        <v>3038.56</v>
      </c>
      <c r="E46" s="186">
        <v>3038.56</v>
      </c>
    </row>
    <row r="47" spans="1:5" ht="92.25" customHeight="1">
      <c r="A47" s="12" t="s">
        <v>374</v>
      </c>
      <c r="B47" s="42" t="s">
        <v>379</v>
      </c>
      <c r="C47" s="38">
        <v>3038.56</v>
      </c>
      <c r="D47" s="38">
        <v>3038.56</v>
      </c>
      <c r="E47" s="38">
        <v>3038.56</v>
      </c>
    </row>
    <row r="48" spans="1:5" ht="92.25" customHeight="1">
      <c r="A48" s="12" t="s">
        <v>420</v>
      </c>
      <c r="B48" s="42" t="s">
        <v>421</v>
      </c>
      <c r="C48" s="38">
        <v>3038.56</v>
      </c>
      <c r="D48" s="38">
        <v>3038.56</v>
      </c>
      <c r="E48" s="38">
        <v>3038.56</v>
      </c>
    </row>
    <row r="49" spans="1:5" ht="92.25" customHeight="1">
      <c r="A49" s="12" t="s">
        <v>375</v>
      </c>
      <c r="B49" s="42" t="s">
        <v>380</v>
      </c>
      <c r="C49" s="38">
        <v>3038.56</v>
      </c>
      <c r="D49" s="38">
        <v>3038.56</v>
      </c>
      <c r="E49" s="38">
        <v>3038.56</v>
      </c>
    </row>
    <row r="50" spans="1:5" ht="92.25" customHeight="1">
      <c r="A50" s="12" t="s">
        <v>377</v>
      </c>
      <c r="B50" s="42" t="s">
        <v>380</v>
      </c>
      <c r="C50" s="38">
        <v>3038.56</v>
      </c>
      <c r="D50" s="38">
        <v>3038.56</v>
      </c>
      <c r="E50" s="38">
        <v>3038.56</v>
      </c>
    </row>
    <row r="51" spans="1:5" ht="92.25" customHeight="1">
      <c r="A51" s="19" t="s">
        <v>426</v>
      </c>
      <c r="B51" s="46" t="s">
        <v>427</v>
      </c>
      <c r="C51" s="43">
        <f aca="true" t="shared" si="3" ref="C51:E52">C52</f>
        <v>50400</v>
      </c>
      <c r="D51" s="43">
        <f t="shared" si="3"/>
        <v>50400</v>
      </c>
      <c r="E51" s="43">
        <f t="shared" si="3"/>
        <v>50400</v>
      </c>
    </row>
    <row r="52" spans="1:5" ht="92.25" customHeight="1">
      <c r="A52" s="12" t="s">
        <v>428</v>
      </c>
      <c r="B52" s="42" t="s">
        <v>429</v>
      </c>
      <c r="C52" s="38">
        <f t="shared" si="3"/>
        <v>50400</v>
      </c>
      <c r="D52" s="38">
        <f t="shared" si="3"/>
        <v>50400</v>
      </c>
      <c r="E52" s="38">
        <f t="shared" si="3"/>
        <v>50400</v>
      </c>
    </row>
    <row r="53" spans="1:5" ht="92.25" customHeight="1">
      <c r="A53" s="12" t="s">
        <v>430</v>
      </c>
      <c r="B53" s="42" t="s">
        <v>429</v>
      </c>
      <c r="C53" s="38">
        <v>50400</v>
      </c>
      <c r="D53" s="38">
        <v>50400</v>
      </c>
      <c r="E53" s="38">
        <v>50400</v>
      </c>
    </row>
    <row r="54" spans="1:5" ht="92.25" customHeight="1">
      <c r="A54" s="19" t="s">
        <v>422</v>
      </c>
      <c r="B54" s="46" t="s">
        <v>423</v>
      </c>
      <c r="C54" s="38">
        <f>C55</f>
        <v>0</v>
      </c>
      <c r="D54" s="38">
        <f aca="true" t="shared" si="4" ref="D54:E56">D55</f>
        <v>0</v>
      </c>
      <c r="E54" s="38">
        <f t="shared" si="4"/>
        <v>0</v>
      </c>
    </row>
    <row r="55" spans="1:5" ht="92.25" customHeight="1">
      <c r="A55" s="12" t="s">
        <v>424</v>
      </c>
      <c r="B55" s="42" t="s">
        <v>425</v>
      </c>
      <c r="C55" s="38">
        <f>C56</f>
        <v>0</v>
      </c>
      <c r="D55" s="38">
        <f t="shared" si="4"/>
        <v>0</v>
      </c>
      <c r="E55" s="38">
        <f t="shared" si="4"/>
        <v>0</v>
      </c>
    </row>
    <row r="56" spans="1:5" ht="109.5" customHeight="1">
      <c r="A56" s="12" t="s">
        <v>367</v>
      </c>
      <c r="B56" s="42" t="s">
        <v>368</v>
      </c>
      <c r="C56" s="38">
        <f>C57</f>
        <v>0</v>
      </c>
      <c r="D56" s="38">
        <f t="shared" si="4"/>
        <v>0</v>
      </c>
      <c r="E56" s="38">
        <f t="shared" si="4"/>
        <v>0</v>
      </c>
    </row>
    <row r="57" spans="1:5" ht="109.5" customHeight="1">
      <c r="A57" s="12" t="s">
        <v>369</v>
      </c>
      <c r="B57" s="42" t="s">
        <v>370</v>
      </c>
      <c r="C57" s="38">
        <f>C58</f>
        <v>0</v>
      </c>
      <c r="D57" s="38">
        <f>D58</f>
        <v>0</v>
      </c>
      <c r="E57" s="38">
        <f>E58</f>
        <v>0</v>
      </c>
    </row>
    <row r="58" spans="1:5" ht="109.5" customHeight="1">
      <c r="A58" s="12" t="s">
        <v>371</v>
      </c>
      <c r="B58" s="42" t="s">
        <v>370</v>
      </c>
      <c r="C58" s="38">
        <v>0</v>
      </c>
      <c r="D58" s="38">
        <v>0</v>
      </c>
      <c r="E58" s="38">
        <v>0</v>
      </c>
    </row>
    <row r="59" spans="1:5" ht="51" customHeight="1">
      <c r="A59" s="19" t="s">
        <v>60</v>
      </c>
      <c r="B59" s="45" t="s">
        <v>61</v>
      </c>
      <c r="C59" s="43">
        <f>C60</f>
        <v>6717264</v>
      </c>
      <c r="D59" s="43">
        <f>D60</f>
        <v>5917700</v>
      </c>
      <c r="E59" s="43">
        <f>E60</f>
        <v>5815800</v>
      </c>
    </row>
    <row r="60" spans="1:5" ht="56.25" customHeight="1">
      <c r="A60" s="19" t="s">
        <v>62</v>
      </c>
      <c r="B60" s="45" t="s">
        <v>63</v>
      </c>
      <c r="C60" s="43">
        <f>C61+C68+C72</f>
        <v>6717264</v>
      </c>
      <c r="D60" s="43">
        <f>D61+D68+D72+D77</f>
        <v>5917700</v>
      </c>
      <c r="E60" s="43">
        <f>E61+E68+E72+E77</f>
        <v>5815800</v>
      </c>
    </row>
    <row r="61" spans="1:6" ht="49.5" customHeight="1">
      <c r="A61" s="19" t="s">
        <v>261</v>
      </c>
      <c r="B61" s="45" t="s">
        <v>194</v>
      </c>
      <c r="C61" s="43">
        <f>C62+C65</f>
        <v>6402100</v>
      </c>
      <c r="D61" s="43">
        <f>D62+D65</f>
        <v>5815800</v>
      </c>
      <c r="E61" s="43">
        <f>E62+E65</f>
        <v>5815800</v>
      </c>
      <c r="F61" s="8"/>
    </row>
    <row r="62" spans="1:5" ht="48.75" customHeight="1">
      <c r="A62" s="19" t="s">
        <v>262</v>
      </c>
      <c r="B62" s="46" t="s">
        <v>260</v>
      </c>
      <c r="C62" s="43">
        <f aca="true" t="shared" si="5" ref="C62:E63">C63</f>
        <v>6402100</v>
      </c>
      <c r="D62" s="43">
        <f t="shared" si="5"/>
        <v>5815800</v>
      </c>
      <c r="E62" s="43">
        <f t="shared" si="5"/>
        <v>5815800</v>
      </c>
    </row>
    <row r="63" spans="1:5" ht="55.5" customHeight="1">
      <c r="A63" s="12" t="s">
        <v>343</v>
      </c>
      <c r="B63" s="42" t="s">
        <v>124</v>
      </c>
      <c r="C63" s="81">
        <f t="shared" si="5"/>
        <v>6402100</v>
      </c>
      <c r="D63" s="119">
        <f t="shared" si="5"/>
        <v>5815800</v>
      </c>
      <c r="E63" s="119">
        <f t="shared" si="5"/>
        <v>5815800</v>
      </c>
    </row>
    <row r="64" spans="1:5" ht="62.25" customHeight="1">
      <c r="A64" s="12" t="s">
        <v>263</v>
      </c>
      <c r="B64" s="42" t="s">
        <v>124</v>
      </c>
      <c r="C64" s="113">
        <v>6402100</v>
      </c>
      <c r="D64" s="86">
        <v>5815800</v>
      </c>
      <c r="E64" s="86">
        <v>5815800</v>
      </c>
    </row>
    <row r="65" spans="1:5" ht="56.25" customHeight="1">
      <c r="A65" s="19" t="s">
        <v>264</v>
      </c>
      <c r="B65" s="46" t="s">
        <v>265</v>
      </c>
      <c r="C65" s="43">
        <f>C66</f>
        <v>0</v>
      </c>
      <c r="D65" s="120">
        <v>0</v>
      </c>
      <c r="E65" s="120">
        <v>0</v>
      </c>
    </row>
    <row r="66" spans="1:5" ht="56.25" customHeight="1">
      <c r="A66" s="12" t="s">
        <v>344</v>
      </c>
      <c r="B66" s="42" t="s">
        <v>266</v>
      </c>
      <c r="C66" s="38">
        <f>C67</f>
        <v>0</v>
      </c>
      <c r="D66" s="38">
        <v>0</v>
      </c>
      <c r="E66" s="38">
        <v>0</v>
      </c>
    </row>
    <row r="67" spans="1:5" ht="56.25" customHeight="1">
      <c r="A67" s="12" t="s">
        <v>267</v>
      </c>
      <c r="B67" s="42" t="s">
        <v>266</v>
      </c>
      <c r="C67" s="38">
        <v>0</v>
      </c>
      <c r="D67" s="38">
        <v>0</v>
      </c>
      <c r="E67" s="38">
        <v>0</v>
      </c>
    </row>
    <row r="68" spans="1:6" ht="56.25" customHeight="1">
      <c r="A68" s="56" t="s">
        <v>272</v>
      </c>
      <c r="B68" s="45" t="s">
        <v>95</v>
      </c>
      <c r="C68" s="43">
        <f>C71</f>
        <v>216564</v>
      </c>
      <c r="D68" s="43">
        <f>D71</f>
        <v>0</v>
      </c>
      <c r="E68" s="43">
        <f>E71</f>
        <v>0</v>
      </c>
      <c r="F68" s="8"/>
    </row>
    <row r="69" spans="1:5" ht="42" customHeight="1">
      <c r="A69" s="19" t="s">
        <v>273</v>
      </c>
      <c r="B69" s="45" t="s">
        <v>34</v>
      </c>
      <c r="C69" s="43">
        <f>C70</f>
        <v>216564</v>
      </c>
      <c r="D69" s="43">
        <v>0</v>
      </c>
      <c r="E69" s="43">
        <v>0</v>
      </c>
    </row>
    <row r="70" spans="1:5" ht="42" customHeight="1">
      <c r="A70" s="12" t="s">
        <v>345</v>
      </c>
      <c r="B70" s="47" t="s">
        <v>125</v>
      </c>
      <c r="C70" s="38">
        <f>C71</f>
        <v>216564</v>
      </c>
      <c r="D70" s="38">
        <v>0</v>
      </c>
      <c r="E70" s="38">
        <v>0</v>
      </c>
    </row>
    <row r="71" spans="1:5" ht="42" customHeight="1">
      <c r="A71" s="12" t="s">
        <v>274</v>
      </c>
      <c r="B71" s="47" t="s">
        <v>125</v>
      </c>
      <c r="C71" s="38">
        <v>216564</v>
      </c>
      <c r="D71" s="38">
        <v>0</v>
      </c>
      <c r="E71" s="38">
        <v>0</v>
      </c>
    </row>
    <row r="72" spans="1:6" ht="40.5" customHeight="1">
      <c r="A72" s="19" t="s">
        <v>275</v>
      </c>
      <c r="B72" s="45" t="s">
        <v>195</v>
      </c>
      <c r="C72" s="43">
        <f>C73</f>
        <v>98600</v>
      </c>
      <c r="D72" s="43">
        <f>D73</f>
        <v>101900</v>
      </c>
      <c r="E72" s="43">
        <f>E73</f>
        <v>0</v>
      </c>
      <c r="F72" s="8"/>
    </row>
    <row r="73" spans="1:5" ht="62.25" customHeight="1">
      <c r="A73" s="19" t="s">
        <v>363</v>
      </c>
      <c r="B73" s="45" t="s">
        <v>431</v>
      </c>
      <c r="C73" s="43">
        <f>C75</f>
        <v>98600</v>
      </c>
      <c r="D73" s="43">
        <f>D75</f>
        <v>101900</v>
      </c>
      <c r="E73" s="43">
        <v>0</v>
      </c>
    </row>
    <row r="74" spans="1:5" ht="62.25" customHeight="1">
      <c r="A74" s="12" t="s">
        <v>346</v>
      </c>
      <c r="B74" s="42" t="s">
        <v>431</v>
      </c>
      <c r="C74" s="38">
        <f>C75</f>
        <v>98600</v>
      </c>
      <c r="D74" s="38">
        <f>D75</f>
        <v>101900</v>
      </c>
      <c r="E74" s="38">
        <v>0</v>
      </c>
    </row>
    <row r="75" spans="1:5" ht="57.75" customHeight="1">
      <c r="A75" s="12" t="s">
        <v>276</v>
      </c>
      <c r="B75" s="42" t="s">
        <v>432</v>
      </c>
      <c r="C75" s="38">
        <v>98600</v>
      </c>
      <c r="D75" s="38">
        <v>101900</v>
      </c>
      <c r="E75" s="38">
        <v>0</v>
      </c>
    </row>
    <row r="76" spans="1:5" ht="45" customHeight="1">
      <c r="A76" s="19" t="s">
        <v>268</v>
      </c>
      <c r="B76" s="57" t="s">
        <v>269</v>
      </c>
      <c r="C76" s="87">
        <f>C77</f>
        <v>0</v>
      </c>
      <c r="D76" s="87">
        <f>D77</f>
        <v>0</v>
      </c>
      <c r="E76" s="87">
        <f>E77</f>
        <v>0</v>
      </c>
    </row>
    <row r="77" spans="1:5" ht="75.75" customHeight="1">
      <c r="A77" s="19" t="s">
        <v>277</v>
      </c>
      <c r="B77" s="45" t="s">
        <v>259</v>
      </c>
      <c r="C77" s="87">
        <f>C78</f>
        <v>0</v>
      </c>
      <c r="D77" s="87">
        <v>0</v>
      </c>
      <c r="E77" s="87">
        <v>0</v>
      </c>
    </row>
    <row r="78" spans="1:5" ht="75.75" customHeight="1">
      <c r="A78" s="12" t="s">
        <v>347</v>
      </c>
      <c r="B78" s="41" t="s">
        <v>0</v>
      </c>
      <c r="C78" s="88">
        <f>C79</f>
        <v>0</v>
      </c>
      <c r="D78" s="88">
        <v>0</v>
      </c>
      <c r="E78" s="88">
        <v>0</v>
      </c>
    </row>
    <row r="79" spans="1:5" ht="83.25" customHeight="1">
      <c r="A79" s="12" t="s">
        <v>278</v>
      </c>
      <c r="B79" s="41" t="s">
        <v>0</v>
      </c>
      <c r="C79" s="88">
        <v>0</v>
      </c>
      <c r="D79" s="88">
        <v>0</v>
      </c>
      <c r="E79" s="88">
        <v>0</v>
      </c>
    </row>
    <row r="80" spans="1:5" ht="66" customHeight="1">
      <c r="A80" s="19" t="s">
        <v>270</v>
      </c>
      <c r="B80" s="45" t="s">
        <v>339</v>
      </c>
      <c r="C80" s="43">
        <f>C81</f>
        <v>0</v>
      </c>
      <c r="D80" s="43">
        <f>D81</f>
        <v>0</v>
      </c>
      <c r="E80" s="43">
        <f>E81</f>
        <v>0</v>
      </c>
    </row>
    <row r="81" spans="1:5" ht="63" customHeight="1">
      <c r="A81" s="19" t="s">
        <v>271</v>
      </c>
      <c r="B81" s="45" t="s">
        <v>337</v>
      </c>
      <c r="C81" s="43">
        <v>0</v>
      </c>
      <c r="D81" s="43">
        <v>0</v>
      </c>
      <c r="E81" s="43">
        <v>0</v>
      </c>
    </row>
    <row r="82" spans="1:5" ht="72" customHeight="1">
      <c r="A82" s="72" t="s">
        <v>348</v>
      </c>
      <c r="B82" s="80" t="s">
        <v>335</v>
      </c>
      <c r="C82" s="79">
        <v>0</v>
      </c>
      <c r="D82" s="79">
        <v>0</v>
      </c>
      <c r="E82" s="79">
        <v>0</v>
      </c>
    </row>
    <row r="83" spans="1:5" ht="61.5" customHeight="1">
      <c r="A83" s="72" t="s">
        <v>336</v>
      </c>
      <c r="B83" s="80" t="s">
        <v>335</v>
      </c>
      <c r="C83" s="79">
        <v>0</v>
      </c>
      <c r="D83" s="79">
        <v>0</v>
      </c>
      <c r="E83" s="79">
        <v>0</v>
      </c>
    </row>
    <row r="84" spans="1:5" ht="33" customHeight="1">
      <c r="A84" s="45" t="s">
        <v>93</v>
      </c>
      <c r="B84" s="41"/>
      <c r="C84" s="43">
        <f>C10+C59</f>
        <v>7986002.5600000005</v>
      </c>
      <c r="D84" s="43">
        <f>D10+D59</f>
        <v>7186438.5600000005</v>
      </c>
      <c r="E84" s="43">
        <f>E10+E59</f>
        <v>7084538.5600000005</v>
      </c>
    </row>
    <row r="86" ht="12.75">
      <c r="C86" s="5"/>
    </row>
  </sheetData>
  <sheetProtection/>
  <mergeCells count="23">
    <mergeCell ref="C1:E1"/>
    <mergeCell ref="A6:E6"/>
    <mergeCell ref="A16:A18"/>
    <mergeCell ref="D16:D18"/>
    <mergeCell ref="E16:E18"/>
    <mergeCell ref="E22:E24"/>
    <mergeCell ref="D13:D15"/>
    <mergeCell ref="E13:E15"/>
    <mergeCell ref="A19:A21"/>
    <mergeCell ref="B19:B21"/>
    <mergeCell ref="B8:B9"/>
    <mergeCell ref="B16:B18"/>
    <mergeCell ref="C16:C18"/>
    <mergeCell ref="C19:C21"/>
    <mergeCell ref="D19:D21"/>
    <mergeCell ref="E19:E21"/>
    <mergeCell ref="D22:D24"/>
    <mergeCell ref="A13:A15"/>
    <mergeCell ref="B13:B15"/>
    <mergeCell ref="B22:B24"/>
    <mergeCell ref="C22:C24"/>
    <mergeCell ref="A22:A24"/>
    <mergeCell ref="C13:C15"/>
  </mergeCells>
  <printOptions/>
  <pageMargins left="0.7480314960629921" right="0.7480314960629921" top="0.984251968503937" bottom="0.984251968503937" header="0.5118110236220472" footer="0.5118110236220472"/>
  <pageSetup horizontalDpi="600" verticalDpi="600" orientation="portrait" paperSize="9" scale="54" r:id="rId1"/>
  <rowBreaks count="1" manualBreakCount="1">
    <brk id="61" max="4" man="1"/>
  </rowBreaks>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11">
      <selection activeCell="B24" sqref="B24"/>
    </sheetView>
  </sheetViews>
  <sheetFormatPr defaultColWidth="9.00390625" defaultRowHeight="12.75"/>
  <cols>
    <col min="1" max="1" width="36.25390625" style="0" customWidth="1"/>
    <col min="2" max="2" width="45.00390625" style="0" customWidth="1"/>
    <col min="3" max="3" width="17.00390625" style="0" customWidth="1"/>
    <col min="4" max="4" width="17.25390625" style="0" customWidth="1"/>
    <col min="5" max="5" width="16.25390625" style="0" customWidth="1"/>
  </cols>
  <sheetData>
    <row r="1" spans="1:5" ht="12.75" customHeight="1">
      <c r="A1" s="4"/>
      <c r="B1" s="226" t="s">
        <v>436</v>
      </c>
      <c r="C1" s="226"/>
      <c r="D1" s="226"/>
      <c r="E1" s="226"/>
    </row>
    <row r="2" spans="1:5" ht="12.75">
      <c r="A2" s="4"/>
      <c r="B2" s="226"/>
      <c r="C2" s="226"/>
      <c r="D2" s="226"/>
      <c r="E2" s="226"/>
    </row>
    <row r="3" spans="1:5" ht="12.75">
      <c r="A3" s="4"/>
      <c r="B3" s="226"/>
      <c r="C3" s="226"/>
      <c r="D3" s="226"/>
      <c r="E3" s="226"/>
    </row>
    <row r="4" spans="1:5" ht="24.75" customHeight="1">
      <c r="A4" s="4"/>
      <c r="B4" s="226"/>
      <c r="C4" s="226"/>
      <c r="D4" s="226"/>
      <c r="E4" s="226"/>
    </row>
    <row r="5" spans="1:3" ht="12.75">
      <c r="A5" s="4"/>
      <c r="B5" s="4"/>
      <c r="C5" s="4"/>
    </row>
    <row r="6" spans="1:5" ht="21.75" customHeight="1">
      <c r="A6" s="227" t="s">
        <v>168</v>
      </c>
      <c r="B6" s="227"/>
      <c r="C6" s="227"/>
      <c r="D6" s="227"/>
      <c r="E6" s="227"/>
    </row>
    <row r="7" spans="1:5" ht="30" customHeight="1">
      <c r="A7" s="227" t="s">
        <v>437</v>
      </c>
      <c r="B7" s="227"/>
      <c r="C7" s="227"/>
      <c r="D7" s="227"/>
      <c r="E7" s="227"/>
    </row>
    <row r="9" spans="1:5" ht="15.75">
      <c r="A9" s="216" t="s">
        <v>148</v>
      </c>
      <c r="B9" s="216" t="s">
        <v>149</v>
      </c>
      <c r="C9" s="11" t="s">
        <v>64</v>
      </c>
      <c r="D9" s="11" t="s">
        <v>64</v>
      </c>
      <c r="E9" s="11" t="s">
        <v>64</v>
      </c>
    </row>
    <row r="10" spans="1:5" ht="15.75" customHeight="1">
      <c r="A10" s="216"/>
      <c r="B10" s="216"/>
      <c r="C10" s="216" t="s">
        <v>438</v>
      </c>
      <c r="D10" s="216" t="s">
        <v>381</v>
      </c>
      <c r="E10" s="216" t="s">
        <v>439</v>
      </c>
    </row>
    <row r="11" spans="1:5" ht="15.75" customHeight="1">
      <c r="A11" s="216"/>
      <c r="B11" s="216"/>
      <c r="C11" s="216"/>
      <c r="D11" s="216"/>
      <c r="E11" s="216"/>
    </row>
    <row r="12" spans="1:5" ht="15.75">
      <c r="A12" s="18">
        <v>1</v>
      </c>
      <c r="B12" s="18">
        <v>2</v>
      </c>
      <c r="C12" s="18">
        <v>3</v>
      </c>
      <c r="D12" s="28">
        <v>4</v>
      </c>
      <c r="E12" s="28">
        <v>5</v>
      </c>
    </row>
    <row r="13" spans="1:5" ht="31.5">
      <c r="A13" s="16" t="s">
        <v>150</v>
      </c>
      <c r="B13" s="60" t="s">
        <v>282</v>
      </c>
      <c r="C13" s="10">
        <f>C14</f>
        <v>0</v>
      </c>
      <c r="D13" s="10">
        <f>D14</f>
        <v>0</v>
      </c>
      <c r="E13" s="10">
        <f>E14</f>
        <v>0</v>
      </c>
    </row>
    <row r="14" spans="1:5" ht="31.5">
      <c r="A14" s="18" t="s">
        <v>151</v>
      </c>
      <c r="B14" s="59" t="s">
        <v>152</v>
      </c>
      <c r="C14" s="9">
        <v>0</v>
      </c>
      <c r="D14" s="9">
        <f>D19+D15</f>
        <v>0</v>
      </c>
      <c r="E14" s="9">
        <f>E19+E15</f>
        <v>0</v>
      </c>
    </row>
    <row r="15" spans="1:5" ht="15.75">
      <c r="A15" s="16" t="s">
        <v>153</v>
      </c>
      <c r="B15" s="60" t="s">
        <v>154</v>
      </c>
      <c r="C15" s="17">
        <f>C16</f>
        <v>-7986002.56</v>
      </c>
      <c r="D15" s="17">
        <f aca="true" t="shared" si="0" ref="D15:E17">D16</f>
        <v>-7186438.56</v>
      </c>
      <c r="E15" s="17">
        <f t="shared" si="0"/>
        <v>-7084538.56</v>
      </c>
    </row>
    <row r="16" spans="1:5" ht="31.5">
      <c r="A16" s="18" t="s">
        <v>155</v>
      </c>
      <c r="B16" s="59" t="s">
        <v>156</v>
      </c>
      <c r="C16" s="15">
        <f>C17</f>
        <v>-7986002.56</v>
      </c>
      <c r="D16" s="15">
        <f t="shared" si="0"/>
        <v>-7186438.56</v>
      </c>
      <c r="E16" s="15">
        <f t="shared" si="0"/>
        <v>-7084538.56</v>
      </c>
    </row>
    <row r="17" spans="1:5" ht="31.5">
      <c r="A17" s="18" t="s">
        <v>157</v>
      </c>
      <c r="B17" s="59" t="s">
        <v>158</v>
      </c>
      <c r="C17" s="15">
        <f>C18</f>
        <v>-7986002.56</v>
      </c>
      <c r="D17" s="15">
        <f t="shared" si="0"/>
        <v>-7186438.56</v>
      </c>
      <c r="E17" s="15">
        <f t="shared" si="0"/>
        <v>-7084538.56</v>
      </c>
    </row>
    <row r="18" spans="1:5" ht="31.5">
      <c r="A18" s="18" t="s">
        <v>159</v>
      </c>
      <c r="B18" s="59" t="s">
        <v>383</v>
      </c>
      <c r="C18" s="15">
        <v>-7986002.56</v>
      </c>
      <c r="D18" s="15">
        <v>-7186438.56</v>
      </c>
      <c r="E18" s="15">
        <v>-7084538.56</v>
      </c>
    </row>
    <row r="19" spans="1:5" ht="15.75">
      <c r="A19" s="16" t="s">
        <v>160</v>
      </c>
      <c r="B19" s="60" t="s">
        <v>161</v>
      </c>
      <c r="C19" s="17">
        <f>C20</f>
        <v>7986002.56</v>
      </c>
      <c r="D19" s="17">
        <f aca="true" t="shared" si="1" ref="D19:E21">D20</f>
        <v>7186438.56</v>
      </c>
      <c r="E19" s="17">
        <f t="shared" si="1"/>
        <v>7084538.56</v>
      </c>
    </row>
    <row r="20" spans="1:5" ht="31.5">
      <c r="A20" s="18" t="s">
        <v>162</v>
      </c>
      <c r="B20" s="59" t="s">
        <v>163</v>
      </c>
      <c r="C20" s="15">
        <f>C21</f>
        <v>7986002.56</v>
      </c>
      <c r="D20" s="15">
        <f t="shared" si="1"/>
        <v>7186438.56</v>
      </c>
      <c r="E20" s="15">
        <f t="shared" si="1"/>
        <v>7084538.56</v>
      </c>
    </row>
    <row r="21" spans="1:5" ht="31.5">
      <c r="A21" s="18" t="s">
        <v>164</v>
      </c>
      <c r="B21" s="59" t="s">
        <v>165</v>
      </c>
      <c r="C21" s="15">
        <f>C22</f>
        <v>7986002.56</v>
      </c>
      <c r="D21" s="15">
        <f t="shared" si="1"/>
        <v>7186438.56</v>
      </c>
      <c r="E21" s="15">
        <f t="shared" si="1"/>
        <v>7084538.56</v>
      </c>
    </row>
    <row r="22" spans="1:5" ht="31.5">
      <c r="A22" s="18" t="s">
        <v>166</v>
      </c>
      <c r="B22" s="59" t="s">
        <v>382</v>
      </c>
      <c r="C22" s="15">
        <v>7986002.56</v>
      </c>
      <c r="D22" s="15">
        <v>7186438.56</v>
      </c>
      <c r="E22" s="15">
        <v>7084538.56</v>
      </c>
    </row>
  </sheetData>
  <sheetProtection/>
  <mergeCells count="8">
    <mergeCell ref="B1:E4"/>
    <mergeCell ref="E10:E11"/>
    <mergeCell ref="A9:A11"/>
    <mergeCell ref="B9:B11"/>
    <mergeCell ref="D10:D11"/>
    <mergeCell ref="C10:C11"/>
    <mergeCell ref="A6:E6"/>
    <mergeCell ref="A7:E7"/>
  </mergeCells>
  <printOptions/>
  <pageMargins left="0.75" right="0.75" top="1" bottom="1" header="0.5" footer="0.5"/>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I93"/>
  <sheetViews>
    <sheetView view="pageBreakPreview" zoomScaleSheetLayoutView="100" zoomScalePageLayoutView="0" workbookViewId="0" topLeftCell="A26">
      <selection activeCell="A31" sqref="A31:C33"/>
    </sheetView>
  </sheetViews>
  <sheetFormatPr defaultColWidth="9.00390625" defaultRowHeight="12.75"/>
  <cols>
    <col min="1" max="1" width="84.25390625" style="0" customWidth="1"/>
    <col min="2" max="2" width="14.625" style="0" customWidth="1"/>
    <col min="3" max="3" width="10.25390625" style="0" customWidth="1"/>
    <col min="4" max="4" width="14.25390625" style="0" customWidth="1"/>
    <col min="6" max="6" width="11.75390625" style="0" bestFit="1" customWidth="1"/>
  </cols>
  <sheetData>
    <row r="1" spans="1:4" ht="12.75">
      <c r="A1" s="240" t="s">
        <v>405</v>
      </c>
      <c r="B1" s="240"/>
      <c r="C1" s="240"/>
      <c r="D1" s="240"/>
    </row>
    <row r="2" spans="1:4" ht="12.75">
      <c r="A2" s="241" t="s">
        <v>107</v>
      </c>
      <c r="B2" s="241"/>
      <c r="C2" s="241"/>
      <c r="D2" s="241"/>
    </row>
    <row r="3" spans="1:4" ht="12.75">
      <c r="A3" s="241" t="s">
        <v>108</v>
      </c>
      <c r="B3" s="241"/>
      <c r="C3" s="241"/>
      <c r="D3" s="241"/>
    </row>
    <row r="4" spans="1:4" ht="17.25" customHeight="1">
      <c r="A4" s="241" t="s">
        <v>440</v>
      </c>
      <c r="B4" s="241"/>
      <c r="C4" s="241"/>
      <c r="D4" s="241"/>
    </row>
    <row r="6" spans="1:4" ht="12.75">
      <c r="A6" s="242" t="s">
        <v>441</v>
      </c>
      <c r="B6" s="243"/>
      <c r="C6" s="243"/>
      <c r="D6" s="243"/>
    </row>
    <row r="7" spans="1:4" ht="12.75">
      <c r="A7" s="243"/>
      <c r="B7" s="243"/>
      <c r="C7" s="243"/>
      <c r="D7" s="243"/>
    </row>
    <row r="8" spans="1:5" ht="84.75" customHeight="1">
      <c r="A8" s="243"/>
      <c r="B8" s="243"/>
      <c r="C8" s="243"/>
      <c r="D8" s="243"/>
      <c r="E8" s="35"/>
    </row>
    <row r="9" ht="13.5" hidden="1" thickBot="1"/>
    <row r="10" ht="13.5" hidden="1" thickBot="1"/>
    <row r="11" spans="1:4" ht="15.75" customHeight="1">
      <c r="A11" s="238" t="s">
        <v>106</v>
      </c>
      <c r="B11" s="238" t="s">
        <v>131</v>
      </c>
      <c r="C11" s="19" t="s">
        <v>132</v>
      </c>
      <c r="D11" s="239" t="s">
        <v>442</v>
      </c>
    </row>
    <row r="12" spans="1:4" ht="47.25" customHeight="1">
      <c r="A12" s="238"/>
      <c r="B12" s="238"/>
      <c r="C12" s="19" t="s">
        <v>133</v>
      </c>
      <c r="D12" s="239"/>
    </row>
    <row r="13" spans="1:4" ht="47.25">
      <c r="A13" s="135" t="s">
        <v>176</v>
      </c>
      <c r="B13" s="71" t="s">
        <v>67</v>
      </c>
      <c r="C13" s="176"/>
      <c r="D13" s="67">
        <f>D14+D17</f>
        <v>133000</v>
      </c>
    </row>
    <row r="14" spans="1:4" ht="56.25" customHeight="1">
      <c r="A14" s="73" t="s">
        <v>138</v>
      </c>
      <c r="B14" s="171" t="s">
        <v>68</v>
      </c>
      <c r="C14" s="176"/>
      <c r="D14" s="173">
        <f>D15</f>
        <v>0</v>
      </c>
    </row>
    <row r="15" spans="1:4" ht="54" customHeight="1">
      <c r="A15" s="73" t="s">
        <v>65</v>
      </c>
      <c r="B15" s="171" t="s">
        <v>184</v>
      </c>
      <c r="C15" s="176"/>
      <c r="D15" s="173">
        <f>D16</f>
        <v>0</v>
      </c>
    </row>
    <row r="16" spans="1:9" ht="66.75" customHeight="1">
      <c r="A16" s="193" t="s">
        <v>283</v>
      </c>
      <c r="B16" s="171" t="s">
        <v>69</v>
      </c>
      <c r="C16" s="172">
        <v>200</v>
      </c>
      <c r="D16" s="175">
        <v>0</v>
      </c>
      <c r="E16" s="232"/>
      <c r="F16" s="232"/>
      <c r="G16" s="232"/>
      <c r="H16" s="232"/>
      <c r="I16" s="232"/>
    </row>
    <row r="17" spans="1:9" ht="43.5" customHeight="1">
      <c r="A17" s="73" t="s">
        <v>327</v>
      </c>
      <c r="B17" s="171" t="s">
        <v>70</v>
      </c>
      <c r="C17" s="172"/>
      <c r="D17" s="175">
        <f>D18</f>
        <v>133000</v>
      </c>
      <c r="E17" s="233"/>
      <c r="F17" s="234"/>
      <c r="G17" s="234"/>
      <c r="H17" s="234"/>
      <c r="I17" s="234"/>
    </row>
    <row r="18" spans="1:4" ht="36.75" customHeight="1">
      <c r="A18" s="73" t="s">
        <v>42</v>
      </c>
      <c r="B18" s="171" t="s">
        <v>43</v>
      </c>
      <c r="C18" s="172"/>
      <c r="D18" s="175">
        <f>D19</f>
        <v>133000</v>
      </c>
    </row>
    <row r="19" spans="1:4" ht="53.25" customHeight="1">
      <c r="A19" s="73" t="s">
        <v>284</v>
      </c>
      <c r="B19" s="171" t="s">
        <v>71</v>
      </c>
      <c r="C19" s="172">
        <v>200</v>
      </c>
      <c r="D19" s="175">
        <v>133000</v>
      </c>
    </row>
    <row r="20" spans="1:4" ht="36.75" customHeight="1">
      <c r="A20" s="194" t="s">
        <v>139</v>
      </c>
      <c r="B20" s="191" t="s">
        <v>185</v>
      </c>
      <c r="C20" s="176"/>
      <c r="D20" s="67">
        <f>D21</f>
        <v>107256</v>
      </c>
    </row>
    <row r="21" spans="1:4" ht="34.5" customHeight="1">
      <c r="A21" s="170" t="s">
        <v>249</v>
      </c>
      <c r="B21" s="158" t="s">
        <v>186</v>
      </c>
      <c r="C21" s="172"/>
      <c r="D21" s="173">
        <f>D22</f>
        <v>107256</v>
      </c>
    </row>
    <row r="22" spans="1:4" ht="31.5" customHeight="1">
      <c r="A22" s="170" t="s">
        <v>250</v>
      </c>
      <c r="B22" s="158" t="s">
        <v>187</v>
      </c>
      <c r="C22" s="172"/>
      <c r="D22" s="173">
        <f>D23+D24+D25</f>
        <v>107256</v>
      </c>
    </row>
    <row r="23" spans="1:5" ht="69.75" customHeight="1">
      <c r="A23" s="170" t="s">
        <v>251</v>
      </c>
      <c r="B23" s="158" t="s">
        <v>188</v>
      </c>
      <c r="C23" s="172">
        <v>200</v>
      </c>
      <c r="D23" s="173">
        <v>70000</v>
      </c>
      <c r="E23" s="8"/>
    </row>
    <row r="24" spans="1:4" ht="44.25" customHeight="1">
      <c r="A24" s="170" t="s">
        <v>285</v>
      </c>
      <c r="B24" s="158" t="s">
        <v>189</v>
      </c>
      <c r="C24" s="172">
        <v>200</v>
      </c>
      <c r="D24" s="173">
        <v>5000</v>
      </c>
    </row>
    <row r="25" spans="1:4" ht="12.75" customHeight="1">
      <c r="A25" s="235" t="s">
        <v>7</v>
      </c>
      <c r="B25" s="237" t="s">
        <v>190</v>
      </c>
      <c r="C25" s="229">
        <v>600</v>
      </c>
      <c r="D25" s="231">
        <v>32256</v>
      </c>
    </row>
    <row r="26" spans="1:4" ht="49.5" customHeight="1">
      <c r="A26" s="236"/>
      <c r="B26" s="237"/>
      <c r="C26" s="229"/>
      <c r="D26" s="231"/>
    </row>
    <row r="27" spans="1:4" ht="35.25" customHeight="1">
      <c r="A27" s="135" t="s">
        <v>140</v>
      </c>
      <c r="B27" s="191" t="s">
        <v>72</v>
      </c>
      <c r="C27" s="176"/>
      <c r="D27" s="67">
        <f>D28+D31+D34+D37</f>
        <v>1195221.07</v>
      </c>
    </row>
    <row r="28" spans="1:4" ht="33" customHeight="1">
      <c r="A28" s="73" t="s">
        <v>323</v>
      </c>
      <c r="B28" s="158" t="s">
        <v>73</v>
      </c>
      <c r="C28" s="172"/>
      <c r="D28" s="173">
        <f>D29</f>
        <v>527347.8</v>
      </c>
    </row>
    <row r="29" spans="1:4" ht="17.25" customHeight="1">
      <c r="A29" s="192" t="s">
        <v>76</v>
      </c>
      <c r="B29" s="158" t="s">
        <v>74</v>
      </c>
      <c r="C29" s="172"/>
      <c r="D29" s="173">
        <f>D30</f>
        <v>527347.8</v>
      </c>
    </row>
    <row r="30" spans="1:4" ht="36.75" customHeight="1">
      <c r="A30" s="73" t="s">
        <v>351</v>
      </c>
      <c r="B30" s="158" t="s">
        <v>75</v>
      </c>
      <c r="C30" s="172">
        <v>200</v>
      </c>
      <c r="D30" s="175">
        <v>527347.8</v>
      </c>
    </row>
    <row r="31" spans="1:4" ht="36.75" customHeight="1">
      <c r="A31" s="170" t="s">
        <v>191</v>
      </c>
      <c r="B31" s="171" t="s">
        <v>204</v>
      </c>
      <c r="C31" s="172"/>
      <c r="D31" s="173">
        <f>D32</f>
        <v>0</v>
      </c>
    </row>
    <row r="32" spans="1:4" ht="36.75" customHeight="1">
      <c r="A32" s="170" t="s">
        <v>258</v>
      </c>
      <c r="B32" s="171" t="s">
        <v>192</v>
      </c>
      <c r="C32" s="172"/>
      <c r="D32" s="173">
        <f>D33</f>
        <v>0</v>
      </c>
    </row>
    <row r="33" spans="1:4" ht="54.75" customHeight="1">
      <c r="A33" s="170" t="s">
        <v>286</v>
      </c>
      <c r="B33" s="171" t="s">
        <v>193</v>
      </c>
      <c r="C33" s="172">
        <v>200</v>
      </c>
      <c r="D33" s="173">
        <v>0</v>
      </c>
    </row>
    <row r="34" spans="1:4" ht="30.75" customHeight="1">
      <c r="A34" s="73" t="s">
        <v>324</v>
      </c>
      <c r="B34" s="171" t="s">
        <v>196</v>
      </c>
      <c r="C34" s="172"/>
      <c r="D34" s="173">
        <f>D35</f>
        <v>651873.27</v>
      </c>
    </row>
    <row r="35" spans="1:4" ht="18" customHeight="1">
      <c r="A35" s="73" t="s">
        <v>77</v>
      </c>
      <c r="B35" s="171" t="s">
        <v>197</v>
      </c>
      <c r="C35" s="172"/>
      <c r="D35" s="173">
        <f>D36</f>
        <v>651873.27</v>
      </c>
    </row>
    <row r="36" spans="1:4" ht="48" customHeight="1">
      <c r="A36" s="73" t="s">
        <v>328</v>
      </c>
      <c r="B36" s="171" t="s">
        <v>198</v>
      </c>
      <c r="C36" s="172">
        <v>200</v>
      </c>
      <c r="D36" s="175">
        <v>651873.27</v>
      </c>
    </row>
    <row r="37" spans="1:4" ht="48" customHeight="1">
      <c r="A37" s="170" t="s">
        <v>199</v>
      </c>
      <c r="B37" s="171" t="s">
        <v>200</v>
      </c>
      <c r="C37" s="172"/>
      <c r="D37" s="173">
        <f>D38</f>
        <v>16000</v>
      </c>
    </row>
    <row r="38" spans="1:4" ht="48" customHeight="1">
      <c r="A38" s="170" t="s">
        <v>203</v>
      </c>
      <c r="B38" s="171" t="s">
        <v>201</v>
      </c>
      <c r="C38" s="172"/>
      <c r="D38" s="173">
        <f>D39</f>
        <v>16000</v>
      </c>
    </row>
    <row r="39" spans="1:4" ht="48" customHeight="1">
      <c r="A39" s="170" t="s">
        <v>329</v>
      </c>
      <c r="B39" s="171" t="s">
        <v>202</v>
      </c>
      <c r="C39" s="172">
        <v>200</v>
      </c>
      <c r="D39" s="173">
        <v>16000</v>
      </c>
    </row>
    <row r="40" spans="1:6" ht="35.25" customHeight="1">
      <c r="A40" s="135" t="s">
        <v>141</v>
      </c>
      <c r="B40" s="71" t="s">
        <v>205</v>
      </c>
      <c r="C40" s="117"/>
      <c r="D40" s="67">
        <f>D41+D48</f>
        <v>3104707.57</v>
      </c>
      <c r="F40" s="22"/>
    </row>
    <row r="41" spans="1:4" ht="21.75" customHeight="1">
      <c r="A41" s="73" t="s">
        <v>325</v>
      </c>
      <c r="B41" s="75" t="s">
        <v>206</v>
      </c>
      <c r="C41" s="72"/>
      <c r="D41" s="86">
        <f>D42</f>
        <v>2956389.17</v>
      </c>
    </row>
    <row r="42" spans="1:4" ht="46.5" customHeight="1">
      <c r="A42" s="73" t="s">
        <v>332</v>
      </c>
      <c r="B42" s="75" t="s">
        <v>207</v>
      </c>
      <c r="C42" s="72"/>
      <c r="D42" s="86">
        <f>D43+D44+D45+D47+D46</f>
        <v>2956389.17</v>
      </c>
    </row>
    <row r="43" spans="1:4" ht="66.75" customHeight="1">
      <c r="A43" s="73" t="s">
        <v>179</v>
      </c>
      <c r="B43" s="75" t="s">
        <v>208</v>
      </c>
      <c r="C43" s="72">
        <v>100</v>
      </c>
      <c r="D43" s="86">
        <v>845877.48</v>
      </c>
    </row>
    <row r="44" spans="1:6" ht="53.25" customHeight="1">
      <c r="A44" s="73" t="s">
        <v>287</v>
      </c>
      <c r="B44" s="75" t="s">
        <v>208</v>
      </c>
      <c r="C44" s="72">
        <v>200</v>
      </c>
      <c r="D44" s="86">
        <v>1883260.17</v>
      </c>
      <c r="E44" s="23"/>
      <c r="F44" s="23"/>
    </row>
    <row r="45" spans="1:4" ht="31.5">
      <c r="A45" s="73" t="s">
        <v>78</v>
      </c>
      <c r="B45" s="75" t="s">
        <v>208</v>
      </c>
      <c r="C45" s="72">
        <v>800</v>
      </c>
      <c r="D45" s="86">
        <v>8500</v>
      </c>
    </row>
    <row r="46" spans="1:4" ht="102" customHeight="1">
      <c r="A46" s="74" t="s">
        <v>394</v>
      </c>
      <c r="B46" s="75" t="s">
        <v>257</v>
      </c>
      <c r="C46" s="72">
        <v>100</v>
      </c>
      <c r="D46" s="86">
        <v>216564</v>
      </c>
    </row>
    <row r="47" spans="1:6" ht="90.75" customHeight="1">
      <c r="A47" s="134" t="s">
        <v>180</v>
      </c>
      <c r="B47" s="75" t="s">
        <v>214</v>
      </c>
      <c r="C47" s="72">
        <v>100</v>
      </c>
      <c r="D47" s="86">
        <v>2187.52</v>
      </c>
      <c r="F47" s="23"/>
    </row>
    <row r="48" spans="1:4" ht="42.75" customHeight="1">
      <c r="A48" s="135" t="s">
        <v>326</v>
      </c>
      <c r="B48" s="71" t="s">
        <v>209</v>
      </c>
      <c r="C48" s="117"/>
      <c r="D48" s="67">
        <f>D49</f>
        <v>148318.4</v>
      </c>
    </row>
    <row r="49" spans="1:4" ht="28.5" customHeight="1">
      <c r="A49" s="136" t="s">
        <v>79</v>
      </c>
      <c r="B49" s="75" t="s">
        <v>210</v>
      </c>
      <c r="C49" s="72"/>
      <c r="D49" s="86">
        <f>D50</f>
        <v>148318.4</v>
      </c>
    </row>
    <row r="50" spans="1:4" ht="51" customHeight="1">
      <c r="A50" s="73" t="s">
        <v>288</v>
      </c>
      <c r="B50" s="75" t="s">
        <v>211</v>
      </c>
      <c r="C50" s="72">
        <v>200</v>
      </c>
      <c r="D50" s="86">
        <v>148318.4</v>
      </c>
    </row>
    <row r="51" spans="1:6" ht="48.75" customHeight="1">
      <c r="A51" s="85" t="s">
        <v>372</v>
      </c>
      <c r="B51" s="71" t="s">
        <v>11</v>
      </c>
      <c r="C51" s="183"/>
      <c r="D51" s="203">
        <f>D52+D59+D62</f>
        <v>3194157.57</v>
      </c>
      <c r="F51" s="8"/>
    </row>
    <row r="52" spans="1:6" ht="33" customHeight="1">
      <c r="A52" s="189" t="s">
        <v>9</v>
      </c>
      <c r="B52" s="71" t="s">
        <v>177</v>
      </c>
      <c r="C52" s="183"/>
      <c r="D52" s="203">
        <f>D53+D55</f>
        <v>2811757.57</v>
      </c>
      <c r="F52" s="22"/>
    </row>
    <row r="53" spans="1:6" ht="32.25" customHeight="1">
      <c r="A53" s="126" t="s">
        <v>10</v>
      </c>
      <c r="B53" s="182" t="s">
        <v>12</v>
      </c>
      <c r="C53" s="183"/>
      <c r="D53" s="204">
        <f>D54</f>
        <v>719488.32</v>
      </c>
      <c r="F53" s="22"/>
    </row>
    <row r="54" spans="1:6" ht="73.5" customHeight="1">
      <c r="A54" s="126" t="s">
        <v>178</v>
      </c>
      <c r="B54" s="182" t="s">
        <v>13</v>
      </c>
      <c r="C54" s="183">
        <v>100</v>
      </c>
      <c r="D54" s="204">
        <v>719488.32</v>
      </c>
      <c r="F54" s="22"/>
    </row>
    <row r="55" spans="1:4" ht="33" customHeight="1">
      <c r="A55" s="126" t="s">
        <v>15</v>
      </c>
      <c r="B55" s="127" t="s">
        <v>182</v>
      </c>
      <c r="C55" s="183"/>
      <c r="D55" s="204">
        <f>D56+D57+D58</f>
        <v>2092269.25</v>
      </c>
    </row>
    <row r="56" spans="1:4" ht="66.75" customHeight="1">
      <c r="A56" s="126" t="s">
        <v>21</v>
      </c>
      <c r="B56" s="182" t="s">
        <v>22</v>
      </c>
      <c r="C56" s="183">
        <v>100</v>
      </c>
      <c r="D56" s="204">
        <v>2005011.25</v>
      </c>
    </row>
    <row r="57" spans="1:4" ht="48" customHeight="1">
      <c r="A57" s="126" t="s">
        <v>289</v>
      </c>
      <c r="B57" s="182" t="s">
        <v>22</v>
      </c>
      <c r="C57" s="183">
        <v>200</v>
      </c>
      <c r="D57" s="184">
        <v>86258</v>
      </c>
    </row>
    <row r="58" spans="1:4" ht="39.75" customHeight="1">
      <c r="A58" s="126" t="s">
        <v>24</v>
      </c>
      <c r="B58" s="182" t="s">
        <v>22</v>
      </c>
      <c r="C58" s="183">
        <v>800</v>
      </c>
      <c r="D58" s="204">
        <v>1000</v>
      </c>
    </row>
    <row r="59" spans="1:4" ht="30" customHeight="1">
      <c r="A59" s="85" t="s">
        <v>25</v>
      </c>
      <c r="B59" s="125" t="s">
        <v>26</v>
      </c>
      <c r="C59" s="72"/>
      <c r="D59" s="67">
        <f>D60</f>
        <v>24000</v>
      </c>
    </row>
    <row r="60" spans="1:4" ht="30" customHeight="1">
      <c r="A60" s="126" t="s">
        <v>27</v>
      </c>
      <c r="B60" s="127" t="s">
        <v>28</v>
      </c>
      <c r="C60" s="72"/>
      <c r="D60" s="86">
        <f>D61</f>
        <v>24000</v>
      </c>
    </row>
    <row r="61" spans="1:4" ht="61.5" customHeight="1">
      <c r="A61" s="126" t="s">
        <v>29</v>
      </c>
      <c r="B61" s="127" t="s">
        <v>16</v>
      </c>
      <c r="C61" s="72">
        <v>300</v>
      </c>
      <c r="D61" s="86">
        <v>24000</v>
      </c>
    </row>
    <row r="62" spans="1:4" ht="37.5" customHeight="1">
      <c r="A62" s="189" t="s">
        <v>30</v>
      </c>
      <c r="B62" s="125" t="s">
        <v>31</v>
      </c>
      <c r="C62" s="176"/>
      <c r="D62" s="67">
        <f>D63</f>
        <v>358400</v>
      </c>
    </row>
    <row r="63" spans="1:4" ht="42.75" customHeight="1">
      <c r="A63" s="126" t="s">
        <v>32</v>
      </c>
      <c r="B63" s="127" t="s">
        <v>18</v>
      </c>
      <c r="C63" s="172"/>
      <c r="D63" s="173">
        <f>D64</f>
        <v>358400</v>
      </c>
    </row>
    <row r="64" spans="1:6" ht="57" customHeight="1">
      <c r="A64" s="126" t="s">
        <v>290</v>
      </c>
      <c r="B64" s="127" t="s">
        <v>14</v>
      </c>
      <c r="C64" s="172">
        <v>200</v>
      </c>
      <c r="D64" s="173">
        <v>358400</v>
      </c>
      <c r="F64" s="8"/>
    </row>
    <row r="65" spans="1:6" ht="33" customHeight="1" hidden="1">
      <c r="A65" s="189"/>
      <c r="B65" s="71"/>
      <c r="C65" s="172"/>
      <c r="D65" s="67">
        <f>D66</f>
        <v>0</v>
      </c>
      <c r="F65" s="8"/>
    </row>
    <row r="66" spans="1:6" ht="0.75" customHeight="1">
      <c r="A66" s="134"/>
      <c r="B66" s="190"/>
      <c r="C66" s="176"/>
      <c r="D66" s="67">
        <f>D67</f>
        <v>0</v>
      </c>
      <c r="F66" s="8"/>
    </row>
    <row r="67" spans="1:6" ht="33" customHeight="1" hidden="1">
      <c r="A67" s="134"/>
      <c r="B67" s="171"/>
      <c r="C67" s="172"/>
      <c r="D67" s="173"/>
      <c r="F67" s="8"/>
    </row>
    <row r="68" spans="1:4" ht="31.5">
      <c r="A68" s="189" t="s">
        <v>17</v>
      </c>
      <c r="B68" s="71" t="s">
        <v>80</v>
      </c>
      <c r="C68" s="176"/>
      <c r="D68" s="67">
        <f>D69+D74+D82+D78</f>
        <v>251660.35</v>
      </c>
    </row>
    <row r="69" spans="1:4" ht="15.75">
      <c r="A69" s="73" t="s">
        <v>373</v>
      </c>
      <c r="B69" s="171" t="s">
        <v>81</v>
      </c>
      <c r="C69" s="172"/>
      <c r="D69" s="173">
        <f>D70+D71+D72+D73</f>
        <v>117239.08</v>
      </c>
    </row>
    <row r="70" spans="1:4" ht="47.25">
      <c r="A70" s="73" t="s">
        <v>291</v>
      </c>
      <c r="B70" s="171" t="s">
        <v>212</v>
      </c>
      <c r="C70" s="172">
        <v>200</v>
      </c>
      <c r="D70" s="173">
        <v>35000</v>
      </c>
    </row>
    <row r="71" spans="1:4" ht="15.75">
      <c r="A71" s="73" t="s">
        <v>92</v>
      </c>
      <c r="B71" s="75" t="s">
        <v>213</v>
      </c>
      <c r="C71" s="72">
        <v>800</v>
      </c>
      <c r="D71" s="86">
        <v>50000</v>
      </c>
    </row>
    <row r="72" spans="1:4" ht="89.25" customHeight="1">
      <c r="A72" s="124" t="s">
        <v>292</v>
      </c>
      <c r="B72" s="75" t="s">
        <v>254</v>
      </c>
      <c r="C72" s="75">
        <v>200</v>
      </c>
      <c r="D72" s="88">
        <v>27631.08</v>
      </c>
    </row>
    <row r="73" spans="1:4" ht="31.5">
      <c r="A73" s="73" t="s">
        <v>83</v>
      </c>
      <c r="B73" s="159" t="s">
        <v>84</v>
      </c>
      <c r="C73" s="160">
        <v>800</v>
      </c>
      <c r="D73" s="161">
        <v>4608</v>
      </c>
    </row>
    <row r="74" spans="1:4" ht="33" customHeight="1">
      <c r="A74" s="122" t="s">
        <v>433</v>
      </c>
      <c r="B74" s="71" t="s">
        <v>85</v>
      </c>
      <c r="C74" s="114"/>
      <c r="D74" s="67">
        <f>D75</f>
        <v>98600</v>
      </c>
    </row>
    <row r="75" spans="1:5" ht="15.75">
      <c r="A75" s="73" t="s">
        <v>373</v>
      </c>
      <c r="B75" s="75" t="s">
        <v>86</v>
      </c>
      <c r="C75" s="72"/>
      <c r="D75" s="86">
        <f>D76+D77</f>
        <v>98600</v>
      </c>
      <c r="E75" s="8"/>
    </row>
    <row r="76" spans="1:4" ht="64.5" customHeight="1">
      <c r="A76" s="73" t="s">
        <v>434</v>
      </c>
      <c r="B76" s="75" t="s">
        <v>87</v>
      </c>
      <c r="C76" s="72">
        <v>100</v>
      </c>
      <c r="D76" s="123">
        <v>98600</v>
      </c>
    </row>
    <row r="77" spans="1:4" ht="64.5" customHeight="1">
      <c r="A77" s="73" t="s">
        <v>435</v>
      </c>
      <c r="B77" s="75" t="s">
        <v>87</v>
      </c>
      <c r="C77" s="72">
        <v>200</v>
      </c>
      <c r="D77" s="123">
        <v>0</v>
      </c>
    </row>
    <row r="78" spans="1:4" s="92" customFormat="1" ht="64.5" customHeight="1">
      <c r="A78" s="135" t="s">
        <v>401</v>
      </c>
      <c r="B78" s="71" t="s">
        <v>397</v>
      </c>
      <c r="C78" s="163"/>
      <c r="D78" s="167">
        <f>D79</f>
        <v>35821.27</v>
      </c>
    </row>
    <row r="79" spans="1:4" ht="64.5" customHeight="1">
      <c r="A79" s="73" t="s">
        <v>373</v>
      </c>
      <c r="B79" s="159" t="s">
        <v>396</v>
      </c>
      <c r="C79" s="160"/>
      <c r="D79" s="123">
        <f>D80+D81</f>
        <v>35821.27</v>
      </c>
    </row>
    <row r="80" spans="1:4" ht="70.5" customHeight="1">
      <c r="A80" s="124" t="s">
        <v>399</v>
      </c>
      <c r="B80" s="159" t="s">
        <v>395</v>
      </c>
      <c r="C80" s="159" t="s">
        <v>384</v>
      </c>
      <c r="D80" s="162">
        <v>401.56</v>
      </c>
    </row>
    <row r="81" spans="1:4" ht="84.75" customHeight="1">
      <c r="A81" s="124" t="s">
        <v>400</v>
      </c>
      <c r="B81" s="75" t="s">
        <v>398</v>
      </c>
      <c r="C81" s="75" t="s">
        <v>384</v>
      </c>
      <c r="D81" s="88">
        <v>35419.71</v>
      </c>
    </row>
    <row r="82" spans="1:4" ht="30.75" customHeight="1">
      <c r="A82" s="135" t="s">
        <v>19</v>
      </c>
      <c r="B82" s="71" t="s">
        <v>20</v>
      </c>
      <c r="C82" s="172"/>
      <c r="D82" s="168">
        <f>D83</f>
        <v>0</v>
      </c>
    </row>
    <row r="83" spans="1:4" ht="29.25" customHeight="1">
      <c r="A83" s="73" t="s">
        <v>373</v>
      </c>
      <c r="B83" s="188">
        <v>3390000000</v>
      </c>
      <c r="C83" s="172"/>
      <c r="D83" s="173">
        <f>D84+D86+D87</f>
        <v>0</v>
      </c>
    </row>
    <row r="84" spans="1:4" ht="36.75" customHeight="1">
      <c r="A84" s="230" t="s">
        <v>293</v>
      </c>
      <c r="B84" s="228">
        <v>3390010010</v>
      </c>
      <c r="C84" s="229">
        <v>200</v>
      </c>
      <c r="D84" s="231">
        <v>0</v>
      </c>
    </row>
    <row r="85" spans="1:4" ht="24" customHeight="1">
      <c r="A85" s="230"/>
      <c r="B85" s="228"/>
      <c r="C85" s="229"/>
      <c r="D85" s="231"/>
    </row>
    <row r="86" spans="1:4" ht="70.5" customHeight="1" hidden="1">
      <c r="A86" s="195"/>
      <c r="B86" s="196"/>
      <c r="C86" s="196"/>
      <c r="D86" s="197"/>
    </row>
    <row r="87" spans="1:4" ht="57" customHeight="1">
      <c r="A87" s="170" t="s">
        <v>294</v>
      </c>
      <c r="B87" s="188">
        <v>3390010030</v>
      </c>
      <c r="C87" s="172">
        <v>200</v>
      </c>
      <c r="D87" s="173">
        <v>0</v>
      </c>
    </row>
    <row r="88" spans="1:6" ht="15.75">
      <c r="A88" s="135" t="s">
        <v>135</v>
      </c>
      <c r="B88" s="71"/>
      <c r="C88" s="176"/>
      <c r="D88" s="67">
        <f>D13+D20+D27+D40+D51+D65+D68</f>
        <v>7986002.559999999</v>
      </c>
      <c r="F88" s="22"/>
    </row>
    <row r="91" ht="12.75">
      <c r="D91" s="22"/>
    </row>
    <row r="93" ht="12.75">
      <c r="D93" s="22"/>
    </row>
  </sheetData>
  <sheetProtection/>
  <mergeCells count="18">
    <mergeCell ref="B11:B12"/>
    <mergeCell ref="D11:D12"/>
    <mergeCell ref="A1:D1"/>
    <mergeCell ref="A2:D2"/>
    <mergeCell ref="A3:D3"/>
    <mergeCell ref="A4:D4"/>
    <mergeCell ref="A6:D8"/>
    <mergeCell ref="A11:A12"/>
    <mergeCell ref="B84:B85"/>
    <mergeCell ref="C84:C85"/>
    <mergeCell ref="A84:A85"/>
    <mergeCell ref="D84:D85"/>
    <mergeCell ref="E16:I16"/>
    <mergeCell ref="E17:I17"/>
    <mergeCell ref="A25:A26"/>
    <mergeCell ref="B25:B26"/>
    <mergeCell ref="C25:C26"/>
    <mergeCell ref="D25:D26"/>
  </mergeCells>
  <printOptions/>
  <pageMargins left="0.75" right="0.21" top="0.32" bottom="0.21" header="0.29" footer="0.21"/>
  <pageSetup horizontalDpi="600" verticalDpi="600" orientation="portrait" paperSize="9" scale="76" r:id="rId1"/>
  <colBreaks count="1" manualBreakCount="1">
    <brk id="4" max="65535" man="1"/>
  </colBreaks>
</worksheet>
</file>

<file path=xl/worksheets/sheet5.xml><?xml version="1.0" encoding="utf-8"?>
<worksheet xmlns="http://schemas.openxmlformats.org/spreadsheetml/2006/main" xmlns:r="http://schemas.openxmlformats.org/officeDocument/2006/relationships">
  <dimension ref="A1:G91"/>
  <sheetViews>
    <sheetView workbookViewId="0" topLeftCell="A74">
      <selection activeCell="C85" sqref="C85:F91"/>
    </sheetView>
  </sheetViews>
  <sheetFormatPr defaultColWidth="9.00390625" defaultRowHeight="12.75"/>
  <cols>
    <col min="1" max="1" width="72.375" style="0" customWidth="1"/>
    <col min="2" max="2" width="13.125" style="0" customWidth="1"/>
    <col min="3" max="3" width="6.125" style="0" customWidth="1"/>
    <col min="4" max="4" width="13.625" style="0" customWidth="1"/>
    <col min="5" max="5" width="15.25390625" style="0" customWidth="1"/>
    <col min="7" max="7" width="15.375" style="0" customWidth="1"/>
  </cols>
  <sheetData>
    <row r="1" spans="1:5" ht="12.75">
      <c r="A1" s="155"/>
      <c r="B1" s="155"/>
      <c r="C1" s="155"/>
      <c r="D1" s="240" t="s">
        <v>167</v>
      </c>
      <c r="E1" s="240"/>
    </row>
    <row r="2" spans="1:5" ht="12.75">
      <c r="A2" s="155"/>
      <c r="B2" s="241" t="s">
        <v>107</v>
      </c>
      <c r="C2" s="241"/>
      <c r="D2" s="241"/>
      <c r="E2" s="241"/>
    </row>
    <row r="3" spans="1:5" ht="12.75">
      <c r="A3" s="241" t="s">
        <v>108</v>
      </c>
      <c r="B3" s="241"/>
      <c r="C3" s="241"/>
      <c r="D3" s="241"/>
      <c r="E3" s="241"/>
    </row>
    <row r="4" spans="1:5" ht="12.75">
      <c r="A4" s="241" t="s">
        <v>440</v>
      </c>
      <c r="B4" s="241"/>
      <c r="C4" s="241"/>
      <c r="D4" s="241"/>
      <c r="E4" s="241"/>
    </row>
    <row r="5" ht="12.75">
      <c r="D5" s="5"/>
    </row>
    <row r="6" spans="1:5" ht="12.75" customHeight="1">
      <c r="A6" s="255" t="s">
        <v>443</v>
      </c>
      <c r="B6" s="255"/>
      <c r="C6" s="255"/>
      <c r="D6" s="255"/>
      <c r="E6" s="255"/>
    </row>
    <row r="7" spans="1:5" ht="12.75" customHeight="1">
      <c r="A7" s="255"/>
      <c r="B7" s="255"/>
      <c r="C7" s="255"/>
      <c r="D7" s="255"/>
      <c r="E7" s="255"/>
    </row>
    <row r="8" spans="1:5" ht="46.5" customHeight="1">
      <c r="A8" s="255"/>
      <c r="B8" s="255"/>
      <c r="C8" s="255"/>
      <c r="D8" s="255"/>
      <c r="E8" s="255"/>
    </row>
    <row r="9" ht="12.75" hidden="1">
      <c r="D9" s="5"/>
    </row>
    <row r="10" ht="13.5" hidden="1" thickBot="1">
      <c r="D10" s="5"/>
    </row>
    <row r="11" spans="1:5" ht="15.75" customHeight="1">
      <c r="A11" s="238" t="s">
        <v>106</v>
      </c>
      <c r="B11" s="253" t="s">
        <v>131</v>
      </c>
      <c r="C11" s="253" t="s">
        <v>183</v>
      </c>
      <c r="D11" s="254" t="s">
        <v>444</v>
      </c>
      <c r="E11" s="250" t="s">
        <v>445</v>
      </c>
    </row>
    <row r="12" spans="1:5" ht="33.75" customHeight="1">
      <c r="A12" s="238"/>
      <c r="B12" s="253"/>
      <c r="C12" s="253"/>
      <c r="D12" s="254"/>
      <c r="E12" s="250"/>
    </row>
    <row r="13" spans="1:5" ht="51.75" customHeight="1">
      <c r="A13" s="135" t="s">
        <v>256</v>
      </c>
      <c r="B13" s="71" t="s">
        <v>67</v>
      </c>
      <c r="C13" s="176"/>
      <c r="D13" s="174">
        <f aca="true" t="shared" si="0" ref="D13:E15">D14</f>
        <v>136250</v>
      </c>
      <c r="E13" s="174">
        <f t="shared" si="0"/>
        <v>136250</v>
      </c>
    </row>
    <row r="14" spans="1:5" ht="51" customHeight="1">
      <c r="A14" s="73" t="s">
        <v>322</v>
      </c>
      <c r="B14" s="171" t="s">
        <v>70</v>
      </c>
      <c r="C14" s="172"/>
      <c r="D14" s="175">
        <f t="shared" si="0"/>
        <v>136250</v>
      </c>
      <c r="E14" s="175">
        <f t="shared" si="0"/>
        <v>136250</v>
      </c>
    </row>
    <row r="15" spans="1:5" ht="35.25" customHeight="1">
      <c r="A15" s="73" t="s">
        <v>66</v>
      </c>
      <c r="B15" s="171" t="s">
        <v>43</v>
      </c>
      <c r="C15" s="172"/>
      <c r="D15" s="175">
        <f t="shared" si="0"/>
        <v>136250</v>
      </c>
      <c r="E15" s="175">
        <f t="shared" si="0"/>
        <v>136250</v>
      </c>
    </row>
    <row r="16" spans="1:5" ht="63" customHeight="1">
      <c r="A16" s="73" t="s">
        <v>296</v>
      </c>
      <c r="B16" s="171" t="s">
        <v>71</v>
      </c>
      <c r="C16" s="172">
        <v>200</v>
      </c>
      <c r="D16" s="175">
        <v>136250</v>
      </c>
      <c r="E16" s="175">
        <v>136250</v>
      </c>
    </row>
    <row r="17" spans="1:5" ht="35.25" customHeight="1">
      <c r="A17" s="194" t="s">
        <v>139</v>
      </c>
      <c r="B17" s="191" t="s">
        <v>185</v>
      </c>
      <c r="C17" s="176"/>
      <c r="D17" s="174">
        <f>D18</f>
        <v>107256</v>
      </c>
      <c r="E17" s="174">
        <f>E18</f>
        <v>107256</v>
      </c>
    </row>
    <row r="18" spans="1:5" ht="35.25" customHeight="1">
      <c r="A18" s="170" t="s">
        <v>252</v>
      </c>
      <c r="B18" s="158" t="s">
        <v>186</v>
      </c>
      <c r="C18" s="172"/>
      <c r="D18" s="175">
        <f>D19</f>
        <v>107256</v>
      </c>
      <c r="E18" s="175">
        <f>E19</f>
        <v>107256</v>
      </c>
    </row>
    <row r="19" spans="1:5" ht="31.5" customHeight="1">
      <c r="A19" s="170" t="s">
        <v>253</v>
      </c>
      <c r="B19" s="158" t="s">
        <v>187</v>
      </c>
      <c r="C19" s="172"/>
      <c r="D19" s="175">
        <f>D21+D20+D22</f>
        <v>107256</v>
      </c>
      <c r="E19" s="175">
        <f>E21+E20+E22</f>
        <v>107256</v>
      </c>
    </row>
    <row r="20" spans="1:6" ht="78.75">
      <c r="A20" s="170" t="s">
        <v>297</v>
      </c>
      <c r="B20" s="158" t="s">
        <v>188</v>
      </c>
      <c r="C20" s="172">
        <v>200</v>
      </c>
      <c r="D20" s="175">
        <v>70000</v>
      </c>
      <c r="E20" s="175">
        <v>70000</v>
      </c>
      <c r="F20" s="8"/>
    </row>
    <row r="21" spans="1:5" ht="50.25" customHeight="1">
      <c r="A21" s="170" t="s">
        <v>298</v>
      </c>
      <c r="B21" s="158" t="s">
        <v>189</v>
      </c>
      <c r="C21" s="172">
        <v>200</v>
      </c>
      <c r="D21" s="175">
        <v>5000</v>
      </c>
      <c r="E21" s="175">
        <v>5000</v>
      </c>
    </row>
    <row r="22" spans="1:5" ht="12.75" customHeight="1">
      <c r="A22" s="236" t="s">
        <v>306</v>
      </c>
      <c r="B22" s="237" t="s">
        <v>190</v>
      </c>
      <c r="C22" s="229">
        <v>600</v>
      </c>
      <c r="D22" s="258">
        <v>32256</v>
      </c>
      <c r="E22" s="258">
        <v>32256</v>
      </c>
    </row>
    <row r="23" spans="1:5" ht="51.75" customHeight="1">
      <c r="A23" s="236"/>
      <c r="B23" s="237"/>
      <c r="C23" s="229"/>
      <c r="D23" s="258"/>
      <c r="E23" s="258"/>
    </row>
    <row r="24" spans="1:5" ht="47.25">
      <c r="A24" s="135" t="s">
        <v>140</v>
      </c>
      <c r="B24" s="191" t="s">
        <v>72</v>
      </c>
      <c r="C24" s="185"/>
      <c r="D24" s="186">
        <f>D25+D28+D31</f>
        <v>1085652.3</v>
      </c>
      <c r="E24" s="186">
        <f>E25+E28+E31</f>
        <v>944360.1000000001</v>
      </c>
    </row>
    <row r="25" spans="1:5" ht="33.75" customHeight="1">
      <c r="A25" s="73" t="s">
        <v>323</v>
      </c>
      <c r="B25" s="158" t="s">
        <v>73</v>
      </c>
      <c r="C25" s="183"/>
      <c r="D25" s="187">
        <f>D26</f>
        <v>527347.8</v>
      </c>
      <c r="E25" s="187">
        <f>E26</f>
        <v>527347.8</v>
      </c>
    </row>
    <row r="26" spans="1:5" ht="20.25" customHeight="1">
      <c r="A26" s="192" t="s">
        <v>76</v>
      </c>
      <c r="B26" s="158" t="s">
        <v>74</v>
      </c>
      <c r="C26" s="183"/>
      <c r="D26" s="187">
        <f>D27</f>
        <v>527347.8</v>
      </c>
      <c r="E26" s="187">
        <f>E27</f>
        <v>527347.8</v>
      </c>
    </row>
    <row r="27" spans="1:5" ht="53.25" customHeight="1">
      <c r="A27" s="73" t="s">
        <v>350</v>
      </c>
      <c r="B27" s="158" t="s">
        <v>75</v>
      </c>
      <c r="C27" s="183">
        <v>200</v>
      </c>
      <c r="D27" s="187">
        <v>527347.8</v>
      </c>
      <c r="E27" s="187">
        <v>527347.8</v>
      </c>
    </row>
    <row r="28" spans="1:5" ht="31.5">
      <c r="A28" s="73" t="s">
        <v>324</v>
      </c>
      <c r="B28" s="182" t="s">
        <v>196</v>
      </c>
      <c r="C28" s="183"/>
      <c r="D28" s="187">
        <f>D29</f>
        <v>542304.5</v>
      </c>
      <c r="E28" s="187">
        <f>E29</f>
        <v>401012.3</v>
      </c>
    </row>
    <row r="29" spans="1:5" ht="40.5" customHeight="1">
      <c r="A29" s="73" t="s">
        <v>77</v>
      </c>
      <c r="B29" s="182" t="s">
        <v>197</v>
      </c>
      <c r="C29" s="183"/>
      <c r="D29" s="187">
        <f>D30</f>
        <v>542304.5</v>
      </c>
      <c r="E29" s="187">
        <f>E30</f>
        <v>401012.3</v>
      </c>
    </row>
    <row r="30" spans="1:5" ht="51.75" customHeight="1">
      <c r="A30" s="73" t="s">
        <v>299</v>
      </c>
      <c r="B30" s="182" t="s">
        <v>198</v>
      </c>
      <c r="C30" s="183">
        <v>200</v>
      </c>
      <c r="D30" s="187">
        <v>542304.5</v>
      </c>
      <c r="E30" s="187">
        <v>401012.3</v>
      </c>
    </row>
    <row r="31" spans="1:5" ht="36.75" customHeight="1">
      <c r="A31" s="170" t="s">
        <v>199</v>
      </c>
      <c r="B31" s="171" t="s">
        <v>200</v>
      </c>
      <c r="C31" s="172"/>
      <c r="D31" s="173">
        <f>D32</f>
        <v>16000</v>
      </c>
      <c r="E31" s="175">
        <f>E32</f>
        <v>16000</v>
      </c>
    </row>
    <row r="32" spans="1:5" ht="31.5" customHeight="1">
      <c r="A32" s="170" t="s">
        <v>145</v>
      </c>
      <c r="B32" s="171" t="s">
        <v>201</v>
      </c>
      <c r="C32" s="172"/>
      <c r="D32" s="173">
        <f>D33</f>
        <v>16000</v>
      </c>
      <c r="E32" s="175">
        <f>E33</f>
        <v>16000</v>
      </c>
    </row>
    <row r="33" spans="1:5" ht="51.75" customHeight="1">
      <c r="A33" s="170" t="s">
        <v>330</v>
      </c>
      <c r="B33" s="171" t="s">
        <v>202</v>
      </c>
      <c r="C33" s="172">
        <v>200</v>
      </c>
      <c r="D33" s="173">
        <v>16000</v>
      </c>
      <c r="E33" s="175">
        <v>16000</v>
      </c>
    </row>
    <row r="34" spans="1:7" ht="48" customHeight="1">
      <c r="A34" s="135" t="s">
        <v>141</v>
      </c>
      <c r="B34" s="71" t="s">
        <v>205</v>
      </c>
      <c r="C34" s="117"/>
      <c r="D34" s="67">
        <f>D35+D41</f>
        <v>2281048.88</v>
      </c>
      <c r="E34" s="67">
        <f>E35+E41</f>
        <v>2281048.88</v>
      </c>
      <c r="G34" s="22"/>
    </row>
    <row r="35" spans="1:5" ht="36" customHeight="1">
      <c r="A35" s="73" t="s">
        <v>325</v>
      </c>
      <c r="B35" s="75" t="s">
        <v>206</v>
      </c>
      <c r="C35" s="72"/>
      <c r="D35" s="88">
        <f>D36</f>
        <v>2273048.88</v>
      </c>
      <c r="E35" s="88">
        <f>E36</f>
        <v>2273048.88</v>
      </c>
    </row>
    <row r="36" spans="1:5" ht="38.25" customHeight="1">
      <c r="A36" s="73" t="s">
        <v>44</v>
      </c>
      <c r="B36" s="75" t="s">
        <v>207</v>
      </c>
      <c r="C36" s="72"/>
      <c r="D36" s="88">
        <f>D37+D38+D39+D40</f>
        <v>2273048.88</v>
      </c>
      <c r="E36" s="88">
        <f>E37+E38+E39+E40</f>
        <v>2273048.88</v>
      </c>
    </row>
    <row r="37" spans="1:5" ht="87" customHeight="1">
      <c r="A37" s="73" t="s">
        <v>307</v>
      </c>
      <c r="B37" s="75" t="s">
        <v>208</v>
      </c>
      <c r="C37" s="72">
        <v>100</v>
      </c>
      <c r="D37" s="86">
        <v>1045479.69</v>
      </c>
      <c r="E37" s="86">
        <v>1045479.69</v>
      </c>
    </row>
    <row r="38" spans="1:5" ht="47.25">
      <c r="A38" s="73" t="s">
        <v>300</v>
      </c>
      <c r="B38" s="75" t="s">
        <v>208</v>
      </c>
      <c r="C38" s="72">
        <v>200</v>
      </c>
      <c r="D38" s="88">
        <v>1213218.58</v>
      </c>
      <c r="E38" s="88">
        <v>1213218.58</v>
      </c>
    </row>
    <row r="39" spans="1:5" ht="66" customHeight="1">
      <c r="A39" s="73" t="s">
        <v>78</v>
      </c>
      <c r="B39" s="75" t="s">
        <v>208</v>
      </c>
      <c r="C39" s="72">
        <v>800</v>
      </c>
      <c r="D39" s="88">
        <v>8500</v>
      </c>
      <c r="E39" s="88">
        <v>8500</v>
      </c>
    </row>
    <row r="40" spans="1:7" ht="109.5" customHeight="1">
      <c r="A40" s="137" t="s">
        <v>180</v>
      </c>
      <c r="B40" s="75" t="s">
        <v>214</v>
      </c>
      <c r="C40" s="72">
        <v>100</v>
      </c>
      <c r="D40" s="86">
        <v>5850.61</v>
      </c>
      <c r="E40" s="88">
        <v>5850.61</v>
      </c>
      <c r="G40" s="23"/>
    </row>
    <row r="41" spans="1:5" ht="36" customHeight="1">
      <c r="A41" s="135" t="s">
        <v>326</v>
      </c>
      <c r="B41" s="71" t="s">
        <v>209</v>
      </c>
      <c r="C41" s="117"/>
      <c r="D41" s="116">
        <f>D42</f>
        <v>8000</v>
      </c>
      <c r="E41" s="116">
        <f>E42</f>
        <v>8000</v>
      </c>
    </row>
    <row r="42" spans="1:5" ht="15.75">
      <c r="A42" s="138" t="s">
        <v>79</v>
      </c>
      <c r="B42" s="75" t="s">
        <v>210</v>
      </c>
      <c r="C42" s="72"/>
      <c r="D42" s="88">
        <f>D43</f>
        <v>8000</v>
      </c>
      <c r="E42" s="88">
        <f>E43</f>
        <v>8000</v>
      </c>
    </row>
    <row r="43" spans="1:5" ht="80.25" customHeight="1">
      <c r="A43" s="73" t="s">
        <v>301</v>
      </c>
      <c r="B43" s="75" t="s">
        <v>211</v>
      </c>
      <c r="C43" s="72">
        <v>200</v>
      </c>
      <c r="D43" s="88">
        <v>8000</v>
      </c>
      <c r="E43" s="88">
        <v>8000</v>
      </c>
    </row>
    <row r="44" spans="1:5" ht="46.5" customHeight="1">
      <c r="A44" s="189" t="s">
        <v>8</v>
      </c>
      <c r="B44" s="71" t="s">
        <v>11</v>
      </c>
      <c r="C44" s="183"/>
      <c r="D44" s="203">
        <f>D45+D52+D55</f>
        <v>3194157.57</v>
      </c>
      <c r="E44" s="203">
        <f>E45+E52+E55</f>
        <v>3194157.57</v>
      </c>
    </row>
    <row r="45" spans="1:5" ht="32.25" customHeight="1">
      <c r="A45" s="189" t="s">
        <v>9</v>
      </c>
      <c r="B45" s="71" t="s">
        <v>177</v>
      </c>
      <c r="C45" s="183"/>
      <c r="D45" s="203">
        <f>D46+D48</f>
        <v>2811757.57</v>
      </c>
      <c r="E45" s="203">
        <f>E46+E48</f>
        <v>2811757.57</v>
      </c>
    </row>
    <row r="46" spans="1:5" ht="33.75" customHeight="1">
      <c r="A46" s="126" t="s">
        <v>10</v>
      </c>
      <c r="B46" s="182" t="s">
        <v>12</v>
      </c>
      <c r="C46" s="183"/>
      <c r="D46" s="204">
        <f>D47</f>
        <v>719488.32</v>
      </c>
      <c r="E46" s="204">
        <f>E47</f>
        <v>719488.32</v>
      </c>
    </row>
    <row r="47" spans="1:5" ht="87" customHeight="1">
      <c r="A47" s="126" t="s">
        <v>178</v>
      </c>
      <c r="B47" s="182" t="s">
        <v>13</v>
      </c>
      <c r="C47" s="183">
        <v>100</v>
      </c>
      <c r="D47" s="204">
        <v>719488.32</v>
      </c>
      <c r="E47" s="187">
        <v>719488.32</v>
      </c>
    </row>
    <row r="48" spans="1:5" ht="42.75" customHeight="1">
      <c r="A48" s="126" t="s">
        <v>15</v>
      </c>
      <c r="B48" s="127" t="s">
        <v>182</v>
      </c>
      <c r="C48" s="183"/>
      <c r="D48" s="204">
        <f>D49+D50+D51</f>
        <v>2092269.25</v>
      </c>
      <c r="E48" s="204">
        <f>E49+E50+E51</f>
        <v>2092269.25</v>
      </c>
    </row>
    <row r="49" spans="1:5" ht="79.5" customHeight="1">
      <c r="A49" s="126" t="s">
        <v>21</v>
      </c>
      <c r="B49" s="182" t="s">
        <v>22</v>
      </c>
      <c r="C49" s="183">
        <v>100</v>
      </c>
      <c r="D49" s="204">
        <v>2005011.25</v>
      </c>
      <c r="E49" s="187">
        <v>2005011.25</v>
      </c>
    </row>
    <row r="50" spans="1:5" ht="54.75" customHeight="1">
      <c r="A50" s="126" t="s">
        <v>23</v>
      </c>
      <c r="B50" s="182" t="s">
        <v>22</v>
      </c>
      <c r="C50" s="183">
        <v>200</v>
      </c>
      <c r="D50" s="204">
        <v>86258</v>
      </c>
      <c r="E50" s="187">
        <v>86258</v>
      </c>
    </row>
    <row r="51" spans="1:6" ht="46.5" customHeight="1">
      <c r="A51" s="126" t="s">
        <v>24</v>
      </c>
      <c r="B51" s="182" t="s">
        <v>22</v>
      </c>
      <c r="C51" s="183">
        <v>800</v>
      </c>
      <c r="D51" s="204">
        <v>1000</v>
      </c>
      <c r="E51" s="187">
        <v>1000</v>
      </c>
      <c r="F51" s="69"/>
    </row>
    <row r="52" spans="1:5" ht="35.25" customHeight="1">
      <c r="A52" s="85" t="s">
        <v>25</v>
      </c>
      <c r="B52" s="125" t="s">
        <v>26</v>
      </c>
      <c r="C52" s="72"/>
      <c r="D52" s="67">
        <f>D53</f>
        <v>24000</v>
      </c>
      <c r="E52" s="115">
        <f>E53</f>
        <v>24000</v>
      </c>
    </row>
    <row r="53" spans="1:5" ht="42.75" customHeight="1">
      <c r="A53" s="126" t="s">
        <v>27</v>
      </c>
      <c r="B53" s="127" t="s">
        <v>28</v>
      </c>
      <c r="C53" s="72"/>
      <c r="D53" s="86">
        <v>24000</v>
      </c>
      <c r="E53" s="88">
        <v>24000</v>
      </c>
    </row>
    <row r="54" spans="1:5" ht="72" customHeight="1">
      <c r="A54" s="126" t="s">
        <v>29</v>
      </c>
      <c r="B54" s="127" t="s">
        <v>16</v>
      </c>
      <c r="C54" s="72">
        <v>300</v>
      </c>
      <c r="D54" s="86">
        <v>24000</v>
      </c>
      <c r="E54" s="88">
        <v>24000</v>
      </c>
    </row>
    <row r="55" spans="1:5" ht="41.25" customHeight="1">
      <c r="A55" s="189" t="s">
        <v>30</v>
      </c>
      <c r="B55" s="125" t="s">
        <v>31</v>
      </c>
      <c r="C55" s="185"/>
      <c r="D55" s="67">
        <f>D56</f>
        <v>358400</v>
      </c>
      <c r="E55" s="67">
        <f>E56</f>
        <v>358400</v>
      </c>
    </row>
    <row r="56" spans="1:5" ht="40.5" customHeight="1">
      <c r="A56" s="126" t="s">
        <v>32</v>
      </c>
      <c r="B56" s="127" t="s">
        <v>18</v>
      </c>
      <c r="C56" s="183"/>
      <c r="D56" s="184">
        <f>D57</f>
        <v>358400</v>
      </c>
      <c r="E56" s="184">
        <f>E57</f>
        <v>358400</v>
      </c>
    </row>
    <row r="57" spans="1:5" ht="63.75" customHeight="1">
      <c r="A57" s="126" t="s">
        <v>302</v>
      </c>
      <c r="B57" s="127" t="s">
        <v>14</v>
      </c>
      <c r="C57" s="183">
        <v>200</v>
      </c>
      <c r="D57" s="184">
        <v>358400</v>
      </c>
      <c r="E57" s="187">
        <v>358400</v>
      </c>
    </row>
    <row r="58" spans="1:5" ht="2.25" customHeight="1" hidden="1">
      <c r="A58" s="189"/>
      <c r="B58" s="71"/>
      <c r="C58" s="183"/>
      <c r="D58" s="67">
        <f>D59</f>
        <v>0</v>
      </c>
      <c r="E58" s="186"/>
    </row>
    <row r="59" spans="1:5" ht="45.75" customHeight="1" hidden="1">
      <c r="A59" s="134"/>
      <c r="B59" s="190"/>
      <c r="C59" s="185"/>
      <c r="D59" s="184">
        <f>D60</f>
        <v>0</v>
      </c>
      <c r="E59" s="187"/>
    </row>
    <row r="60" spans="1:5" ht="54" customHeight="1" hidden="1">
      <c r="A60" s="134"/>
      <c r="B60" s="182"/>
      <c r="C60" s="183"/>
      <c r="D60" s="184"/>
      <c r="E60" s="187"/>
    </row>
    <row r="61" spans="1:5" ht="31.5">
      <c r="A61" s="135" t="s">
        <v>17</v>
      </c>
      <c r="B61" s="71" t="s">
        <v>80</v>
      </c>
      <c r="C61" s="185"/>
      <c r="D61" s="186">
        <f>D62+D67+D75+D71</f>
        <v>204960.35</v>
      </c>
      <c r="E61" s="186">
        <f>E62+E67+E75+E71</f>
        <v>67239.08</v>
      </c>
    </row>
    <row r="62" spans="1:5" ht="15.75">
      <c r="A62" s="80" t="s">
        <v>373</v>
      </c>
      <c r="B62" s="182" t="s">
        <v>81</v>
      </c>
      <c r="C62" s="183"/>
      <c r="D62" s="187">
        <f>D63+D65+D66</f>
        <v>67239.08</v>
      </c>
      <c r="E62" s="187">
        <f>E63+E65+E66</f>
        <v>67239.08</v>
      </c>
    </row>
    <row r="63" spans="1:5" ht="74.25" customHeight="1">
      <c r="A63" s="80" t="s">
        <v>303</v>
      </c>
      <c r="B63" s="171" t="s">
        <v>212</v>
      </c>
      <c r="C63" s="172">
        <v>200</v>
      </c>
      <c r="D63" s="175">
        <v>35000</v>
      </c>
      <c r="E63" s="175">
        <v>35000</v>
      </c>
    </row>
    <row r="64" spans="1:5" ht="15.75" hidden="1">
      <c r="A64" s="128"/>
      <c r="B64" s="121"/>
      <c r="C64" s="118"/>
      <c r="D64" s="90"/>
      <c r="E64" s="90"/>
    </row>
    <row r="65" spans="1:5" ht="86.25" customHeight="1">
      <c r="A65" s="80" t="s">
        <v>304</v>
      </c>
      <c r="B65" s="75" t="s">
        <v>254</v>
      </c>
      <c r="C65" s="72">
        <v>200</v>
      </c>
      <c r="D65" s="86">
        <v>27631.08</v>
      </c>
      <c r="E65" s="88">
        <v>27631.08</v>
      </c>
    </row>
    <row r="66" spans="1:5" ht="33" customHeight="1">
      <c r="A66" s="177" t="s">
        <v>83</v>
      </c>
      <c r="B66" s="13" t="s">
        <v>84</v>
      </c>
      <c r="C66" s="12">
        <v>800</v>
      </c>
      <c r="D66" s="38">
        <v>4608</v>
      </c>
      <c r="E66" s="38">
        <v>4608</v>
      </c>
    </row>
    <row r="67" spans="1:5" ht="51.75" customHeight="1">
      <c r="A67" s="122" t="s">
        <v>433</v>
      </c>
      <c r="B67" s="71" t="s">
        <v>85</v>
      </c>
      <c r="C67" s="114"/>
      <c r="D67" s="115">
        <f>D68</f>
        <v>101900</v>
      </c>
      <c r="E67" s="115">
        <f>E68</f>
        <v>0</v>
      </c>
    </row>
    <row r="68" spans="1:5" ht="15.75">
      <c r="A68" s="73" t="s">
        <v>373</v>
      </c>
      <c r="B68" s="75" t="s">
        <v>86</v>
      </c>
      <c r="C68" s="72"/>
      <c r="D68" s="88">
        <f>D69+D70</f>
        <v>101900</v>
      </c>
      <c r="E68" s="88">
        <f>E69+E70</f>
        <v>0</v>
      </c>
    </row>
    <row r="69" spans="1:5" ht="83.25" customHeight="1">
      <c r="A69" s="73" t="s">
        <v>434</v>
      </c>
      <c r="B69" s="75" t="s">
        <v>87</v>
      </c>
      <c r="C69" s="72">
        <v>100</v>
      </c>
      <c r="D69" s="86">
        <v>101900</v>
      </c>
      <c r="E69" s="86">
        <v>0</v>
      </c>
    </row>
    <row r="70" spans="1:5" ht="50.25" customHeight="1">
      <c r="A70" s="73" t="s">
        <v>435</v>
      </c>
      <c r="B70" s="75" t="s">
        <v>87</v>
      </c>
      <c r="C70" s="72">
        <v>200</v>
      </c>
      <c r="D70" s="88">
        <v>0</v>
      </c>
      <c r="E70" s="88">
        <v>0</v>
      </c>
    </row>
    <row r="71" spans="1:5" ht="50.25" customHeight="1">
      <c r="A71" s="135" t="s">
        <v>401</v>
      </c>
      <c r="B71" s="71" t="s">
        <v>397</v>
      </c>
      <c r="C71" s="163"/>
      <c r="D71" s="168">
        <f>D72</f>
        <v>35821.27</v>
      </c>
      <c r="E71" s="168">
        <f>E72</f>
        <v>0</v>
      </c>
    </row>
    <row r="72" spans="1:6" ht="50.25" customHeight="1">
      <c r="A72" s="73" t="s">
        <v>373</v>
      </c>
      <c r="B72" s="159" t="s">
        <v>396</v>
      </c>
      <c r="C72" s="160"/>
      <c r="D72" s="169">
        <f>D73+D74</f>
        <v>35821.27</v>
      </c>
      <c r="E72" s="169">
        <f>E73+E74</f>
        <v>0</v>
      </c>
      <c r="F72" s="93"/>
    </row>
    <row r="73" spans="1:5" ht="81.75" customHeight="1">
      <c r="A73" s="124" t="s">
        <v>399</v>
      </c>
      <c r="B73" s="159" t="s">
        <v>395</v>
      </c>
      <c r="C73" s="159" t="s">
        <v>384</v>
      </c>
      <c r="D73" s="162">
        <v>401.56</v>
      </c>
      <c r="E73" s="162">
        <v>0</v>
      </c>
    </row>
    <row r="74" spans="1:5" ht="78.75" customHeight="1">
      <c r="A74" s="124" t="s">
        <v>400</v>
      </c>
      <c r="B74" s="75" t="s">
        <v>398</v>
      </c>
      <c r="C74" s="75" t="s">
        <v>384</v>
      </c>
      <c r="D74" s="88">
        <v>35419.71</v>
      </c>
      <c r="E74" s="88">
        <v>0</v>
      </c>
    </row>
    <row r="75" spans="1:5" ht="50.25" customHeight="1">
      <c r="A75" s="135" t="s">
        <v>19</v>
      </c>
      <c r="B75" s="71" t="s">
        <v>20</v>
      </c>
      <c r="C75" s="172"/>
      <c r="D75" s="168">
        <f>D76</f>
        <v>0</v>
      </c>
      <c r="E75" s="168">
        <f>E76</f>
        <v>0</v>
      </c>
    </row>
    <row r="76" spans="1:5" ht="27.75" customHeight="1">
      <c r="A76" s="73" t="s">
        <v>373</v>
      </c>
      <c r="B76" s="188">
        <v>3390000000</v>
      </c>
      <c r="C76" s="172"/>
      <c r="D76" s="173">
        <f>D77+D79+D80</f>
        <v>0</v>
      </c>
      <c r="E76" s="173">
        <f>E77+E79+E80</f>
        <v>0</v>
      </c>
    </row>
    <row r="77" spans="1:5" ht="50.25" customHeight="1">
      <c r="A77" s="256" t="s">
        <v>293</v>
      </c>
      <c r="B77" s="244">
        <v>3390010010</v>
      </c>
      <c r="C77" s="248">
        <v>200</v>
      </c>
      <c r="D77" s="246">
        <v>0</v>
      </c>
      <c r="E77" s="251">
        <v>0</v>
      </c>
    </row>
    <row r="78" spans="1:5" ht="3.75" customHeight="1">
      <c r="A78" s="257"/>
      <c r="B78" s="245"/>
      <c r="C78" s="249"/>
      <c r="D78" s="247"/>
      <c r="E78" s="252"/>
    </row>
    <row r="79" spans="1:5" ht="63.75" customHeight="1" hidden="1">
      <c r="A79" s="195"/>
      <c r="B79" s="196"/>
      <c r="C79" s="196"/>
      <c r="D79" s="197"/>
      <c r="E79" s="198"/>
    </row>
    <row r="80" spans="1:5" ht="65.25" customHeight="1">
      <c r="A80" s="170" t="s">
        <v>305</v>
      </c>
      <c r="B80" s="188">
        <v>3390010030</v>
      </c>
      <c r="C80" s="172">
        <v>200</v>
      </c>
      <c r="D80" s="173">
        <v>0</v>
      </c>
      <c r="E80" s="175">
        <v>0</v>
      </c>
    </row>
    <row r="81" spans="1:7" ht="15.75">
      <c r="A81" s="135" t="s">
        <v>135</v>
      </c>
      <c r="B81" s="71"/>
      <c r="C81" s="176"/>
      <c r="D81" s="67">
        <f>D13+D17++D24+D34+D44+D58+D61</f>
        <v>7009325.1</v>
      </c>
      <c r="E81" s="67">
        <f>E13+E17++E24+E34+E44+E58+E61</f>
        <v>6730311.63</v>
      </c>
      <c r="F81" s="36"/>
      <c r="G81" s="37"/>
    </row>
    <row r="82" spans="4:5" ht="15">
      <c r="D82" s="29"/>
      <c r="E82" s="29"/>
    </row>
    <row r="84" spans="4:5" ht="12.75">
      <c r="D84" s="5"/>
      <c r="E84" s="5"/>
    </row>
    <row r="86" spans="4:5" ht="12.75">
      <c r="D86" s="5"/>
      <c r="E86" s="5"/>
    </row>
    <row r="87" spans="4:5" ht="12.75">
      <c r="D87" s="5"/>
      <c r="E87" s="5"/>
    </row>
    <row r="90" spans="4:5" ht="12.75">
      <c r="D90" s="5"/>
      <c r="E90" s="5"/>
    </row>
    <row r="91" ht="12.75">
      <c r="D91" s="5"/>
    </row>
  </sheetData>
  <sheetProtection/>
  <mergeCells count="20">
    <mergeCell ref="C22:C23"/>
    <mergeCell ref="E77:E78"/>
    <mergeCell ref="B11:B12"/>
    <mergeCell ref="D11:D12"/>
    <mergeCell ref="A6:E8"/>
    <mergeCell ref="C11:C12"/>
    <mergeCell ref="A77:A78"/>
    <mergeCell ref="D22:D23"/>
    <mergeCell ref="E22:E23"/>
    <mergeCell ref="A22:A23"/>
    <mergeCell ref="B77:B78"/>
    <mergeCell ref="B22:B23"/>
    <mergeCell ref="D77:D78"/>
    <mergeCell ref="C77:C78"/>
    <mergeCell ref="E11:E12"/>
    <mergeCell ref="D1:E1"/>
    <mergeCell ref="B2:E2"/>
    <mergeCell ref="A3:E3"/>
    <mergeCell ref="A4:E4"/>
    <mergeCell ref="A11:A12"/>
  </mergeCells>
  <printOptions/>
  <pageMargins left="0.7874015748031497" right="0.1968503937007874" top="0.2362204724409449" bottom="0.1968503937007874" header="0.1968503937007874" footer="0.1968503937007874"/>
  <pageSetup horizontalDpi="600" verticalDpi="600" orientation="portrait" paperSize="9" scale="76" r:id="rId1"/>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M56"/>
  <sheetViews>
    <sheetView view="pageBreakPreview" zoomScaleSheetLayoutView="100" zoomScalePageLayoutView="0" workbookViewId="0" topLeftCell="A23">
      <selection activeCell="A44" sqref="A44:G44"/>
    </sheetView>
  </sheetViews>
  <sheetFormatPr defaultColWidth="9.00390625" defaultRowHeight="12.75"/>
  <cols>
    <col min="1" max="1" width="77.625" style="0" customWidth="1"/>
    <col min="2" max="2" width="6.625" style="0" customWidth="1"/>
    <col min="3" max="3" width="4.125" style="0" customWidth="1"/>
    <col min="4" max="4" width="3.875" style="0" customWidth="1"/>
    <col min="5" max="5" width="13.00390625" style="0" customWidth="1"/>
    <col min="6" max="6" width="7.00390625" style="0" customWidth="1"/>
    <col min="7" max="7" width="12.875" style="0" customWidth="1"/>
    <col min="8" max="8" width="14.00390625" style="0" customWidth="1"/>
    <col min="9" max="10" width="10.625" style="0" bestFit="1" customWidth="1"/>
  </cols>
  <sheetData>
    <row r="1" spans="2:7" ht="12.75">
      <c r="B1" s="155"/>
      <c r="C1" s="155"/>
      <c r="D1" s="240" t="s">
        <v>147</v>
      </c>
      <c r="E1" s="240"/>
      <c r="F1" s="240"/>
      <c r="G1" s="240"/>
    </row>
    <row r="2" spans="2:7" ht="12.75">
      <c r="B2" s="155"/>
      <c r="C2" s="155"/>
      <c r="D2" s="241" t="s">
        <v>107</v>
      </c>
      <c r="E2" s="241"/>
      <c r="F2" s="241"/>
      <c r="G2" s="241"/>
    </row>
    <row r="3" spans="2:7" ht="12.75">
      <c r="B3" s="155"/>
      <c r="C3" s="155"/>
      <c r="D3" s="241" t="s">
        <v>108</v>
      </c>
      <c r="E3" s="241"/>
      <c r="F3" s="241"/>
      <c r="G3" s="241"/>
    </row>
    <row r="4" spans="2:7" ht="12.75">
      <c r="B4" s="267" t="s">
        <v>440</v>
      </c>
      <c r="C4" s="267"/>
      <c r="D4" s="267"/>
      <c r="E4" s="267"/>
      <c r="F4" s="267"/>
      <c r="G4" s="267"/>
    </row>
    <row r="5" spans="2:7" ht="12.75">
      <c r="B5" s="4"/>
      <c r="C5" s="4"/>
      <c r="D5" s="4"/>
      <c r="E5" s="4"/>
      <c r="F5" s="4"/>
      <c r="G5" s="3"/>
    </row>
    <row r="6" spans="1:7" ht="53.25" customHeight="1">
      <c r="A6" s="242" t="s">
        <v>446</v>
      </c>
      <c r="B6" s="242"/>
      <c r="C6" s="242"/>
      <c r="D6" s="242"/>
      <c r="E6" s="242"/>
      <c r="F6" s="242"/>
      <c r="G6" s="242"/>
    </row>
    <row r="7" ht="13.5" thickBot="1">
      <c r="G7" s="5"/>
    </row>
    <row r="8" spans="1:7" ht="15.75" customHeight="1">
      <c r="A8" s="259" t="s">
        <v>106</v>
      </c>
      <c r="B8" s="261" t="s">
        <v>128</v>
      </c>
      <c r="C8" s="261" t="s">
        <v>129</v>
      </c>
      <c r="D8" s="261" t="s">
        <v>130</v>
      </c>
      <c r="E8" s="261" t="s">
        <v>131</v>
      </c>
      <c r="F8" s="265" t="s">
        <v>183</v>
      </c>
      <c r="G8" s="263" t="s">
        <v>447</v>
      </c>
    </row>
    <row r="9" spans="1:7" ht="62.25" customHeight="1">
      <c r="A9" s="260"/>
      <c r="B9" s="262"/>
      <c r="C9" s="262"/>
      <c r="D9" s="262"/>
      <c r="E9" s="262"/>
      <c r="F9" s="266"/>
      <c r="G9" s="264"/>
    </row>
    <row r="10" spans="1:7" ht="32.25" customHeight="1">
      <c r="A10" s="49" t="s">
        <v>134</v>
      </c>
      <c r="B10" s="19">
        <v>923</v>
      </c>
      <c r="C10" s="19"/>
      <c r="D10" s="19"/>
      <c r="E10" s="19"/>
      <c r="F10" s="19"/>
      <c r="G10" s="76">
        <f>G44</f>
        <v>7986002.5600000005</v>
      </c>
    </row>
    <row r="11" spans="1:8" ht="66.75" customHeight="1">
      <c r="A11" s="154" t="s">
        <v>178</v>
      </c>
      <c r="B11" s="183">
        <v>923</v>
      </c>
      <c r="C11" s="182" t="s">
        <v>136</v>
      </c>
      <c r="D11" s="182" t="s">
        <v>88</v>
      </c>
      <c r="E11" s="182" t="s">
        <v>13</v>
      </c>
      <c r="F11" s="183">
        <v>100</v>
      </c>
      <c r="G11" s="70">
        <f>'Приложение 4'!D54</f>
        <v>719488.32</v>
      </c>
      <c r="H11" s="5"/>
    </row>
    <row r="12" spans="1:10" ht="66" customHeight="1">
      <c r="A12" s="154" t="s">
        <v>21</v>
      </c>
      <c r="B12" s="183">
        <v>923</v>
      </c>
      <c r="C12" s="182" t="s">
        <v>136</v>
      </c>
      <c r="D12" s="182" t="s">
        <v>137</v>
      </c>
      <c r="E12" s="182" t="s">
        <v>22</v>
      </c>
      <c r="F12" s="183">
        <v>100</v>
      </c>
      <c r="G12" s="70">
        <f>'Приложение 4'!D56</f>
        <v>2005011.25</v>
      </c>
      <c r="H12" s="5"/>
      <c r="I12" s="5"/>
      <c r="J12" s="5"/>
    </row>
    <row r="13" spans="1:7" ht="51" customHeight="1">
      <c r="A13" s="154" t="s">
        <v>309</v>
      </c>
      <c r="B13" s="183">
        <v>923</v>
      </c>
      <c r="C13" s="182" t="s">
        <v>136</v>
      </c>
      <c r="D13" s="182" t="s">
        <v>137</v>
      </c>
      <c r="E13" s="182" t="s">
        <v>22</v>
      </c>
      <c r="F13" s="183">
        <v>200</v>
      </c>
      <c r="G13" s="70">
        <f>'Приложение 4'!D57</f>
        <v>86258</v>
      </c>
    </row>
    <row r="14" spans="1:7" ht="38.25" customHeight="1">
      <c r="A14" s="154" t="s">
        <v>172</v>
      </c>
      <c r="B14" s="183">
        <v>923</v>
      </c>
      <c r="C14" s="182" t="s">
        <v>136</v>
      </c>
      <c r="D14" s="182" t="s">
        <v>137</v>
      </c>
      <c r="E14" s="182" t="s">
        <v>22</v>
      </c>
      <c r="F14" s="183">
        <v>800</v>
      </c>
      <c r="G14" s="70">
        <f>'Приложение 4'!D58</f>
        <v>1000</v>
      </c>
    </row>
    <row r="15" spans="1:7" ht="97.5" customHeight="1">
      <c r="A15" s="154" t="s">
        <v>399</v>
      </c>
      <c r="B15" s="160">
        <v>923</v>
      </c>
      <c r="C15" s="159" t="s">
        <v>136</v>
      </c>
      <c r="D15" s="159" t="s">
        <v>137</v>
      </c>
      <c r="E15" s="159" t="s">
        <v>395</v>
      </c>
      <c r="F15" s="160">
        <v>500</v>
      </c>
      <c r="G15" s="70">
        <f>'Приложение 4'!D80</f>
        <v>401.56</v>
      </c>
    </row>
    <row r="16" spans="1:7" ht="101.25" customHeight="1">
      <c r="A16" s="154" t="s">
        <v>400</v>
      </c>
      <c r="B16" s="72">
        <v>923</v>
      </c>
      <c r="C16" s="75" t="s">
        <v>136</v>
      </c>
      <c r="D16" s="75" t="s">
        <v>385</v>
      </c>
      <c r="E16" s="75" t="s">
        <v>398</v>
      </c>
      <c r="F16" s="72">
        <v>500</v>
      </c>
      <c r="G16" s="70">
        <f>'Приложение 4'!D81</f>
        <v>35419.71</v>
      </c>
    </row>
    <row r="17" spans="1:7" ht="22.5" customHeight="1">
      <c r="A17" s="129" t="s">
        <v>92</v>
      </c>
      <c r="B17" s="72">
        <v>923</v>
      </c>
      <c r="C17" s="75" t="s">
        <v>136</v>
      </c>
      <c r="D17" s="75">
        <v>11</v>
      </c>
      <c r="E17" s="75" t="s">
        <v>213</v>
      </c>
      <c r="F17" s="72">
        <v>800</v>
      </c>
      <c r="G17" s="70">
        <f>'Приложение 4'!D71</f>
        <v>50000</v>
      </c>
    </row>
    <row r="18" spans="1:10" ht="69.75" customHeight="1">
      <c r="A18" s="178" t="s">
        <v>303</v>
      </c>
      <c r="B18" s="12">
        <v>923</v>
      </c>
      <c r="C18" s="13" t="s">
        <v>136</v>
      </c>
      <c r="D18" s="13">
        <v>13</v>
      </c>
      <c r="E18" s="13" t="s">
        <v>212</v>
      </c>
      <c r="F18" s="12">
        <v>200</v>
      </c>
      <c r="G18" s="179">
        <f>'Приложение 4'!D70</f>
        <v>35000</v>
      </c>
      <c r="I18" s="5"/>
      <c r="J18" s="5"/>
    </row>
    <row r="19" spans="1:9" ht="82.5" customHeight="1">
      <c r="A19" s="129" t="s">
        <v>304</v>
      </c>
      <c r="B19" s="72">
        <v>923</v>
      </c>
      <c r="C19" s="75" t="s">
        <v>136</v>
      </c>
      <c r="D19" s="75" t="s">
        <v>255</v>
      </c>
      <c r="E19" s="75" t="s">
        <v>254</v>
      </c>
      <c r="F19" s="72">
        <v>200</v>
      </c>
      <c r="G19" s="70">
        <f>'Приложение 4'!D72</f>
        <v>27631.08</v>
      </c>
      <c r="H19" s="5"/>
      <c r="I19" s="5"/>
    </row>
    <row r="20" spans="1:7" ht="48" customHeight="1">
      <c r="A20" s="178" t="s">
        <v>83</v>
      </c>
      <c r="B20" s="12">
        <v>923</v>
      </c>
      <c r="C20" s="13" t="s">
        <v>136</v>
      </c>
      <c r="D20" s="13">
        <v>13</v>
      </c>
      <c r="E20" s="13" t="s">
        <v>84</v>
      </c>
      <c r="F20" s="12">
        <v>800</v>
      </c>
      <c r="G20" s="179">
        <f>'Приложение 4'!D73</f>
        <v>4608</v>
      </c>
    </row>
    <row r="21" spans="1:13" ht="80.25" customHeight="1">
      <c r="A21" s="207" t="s">
        <v>295</v>
      </c>
      <c r="B21" s="183">
        <v>923</v>
      </c>
      <c r="C21" s="182" t="s">
        <v>136</v>
      </c>
      <c r="D21" s="182">
        <v>13</v>
      </c>
      <c r="E21" s="182" t="s">
        <v>69</v>
      </c>
      <c r="F21" s="183">
        <v>200</v>
      </c>
      <c r="G21" s="70">
        <f>'Приложение 4'!D16</f>
        <v>0</v>
      </c>
      <c r="H21" s="30"/>
      <c r="I21" s="232"/>
      <c r="J21" s="232"/>
      <c r="K21" s="232"/>
      <c r="L21" s="232"/>
      <c r="M21" s="232"/>
    </row>
    <row r="22" spans="1:7" ht="51" customHeight="1">
      <c r="A22" s="129" t="s">
        <v>310</v>
      </c>
      <c r="B22" s="183">
        <v>923</v>
      </c>
      <c r="C22" s="182" t="s">
        <v>136</v>
      </c>
      <c r="D22" s="182">
        <v>13</v>
      </c>
      <c r="E22" s="182" t="s">
        <v>71</v>
      </c>
      <c r="F22" s="183">
        <v>200</v>
      </c>
      <c r="G22" s="70">
        <f>'Приложение 4'!D19</f>
        <v>133000</v>
      </c>
    </row>
    <row r="23" spans="1:7" ht="51" customHeight="1">
      <c r="A23" s="126" t="s">
        <v>311</v>
      </c>
      <c r="B23" s="183">
        <v>923</v>
      </c>
      <c r="C23" s="182" t="s">
        <v>136</v>
      </c>
      <c r="D23" s="182" t="s">
        <v>255</v>
      </c>
      <c r="E23" s="127" t="s">
        <v>14</v>
      </c>
      <c r="F23" s="183">
        <v>200</v>
      </c>
      <c r="G23" s="70">
        <f>'Приложение 4'!D64</f>
        <v>358400</v>
      </c>
    </row>
    <row r="24" spans="1:7" ht="81" customHeight="1">
      <c r="A24" s="129" t="s">
        <v>434</v>
      </c>
      <c r="B24" s="72">
        <v>923</v>
      </c>
      <c r="C24" s="75" t="s">
        <v>88</v>
      </c>
      <c r="D24" s="75" t="s">
        <v>89</v>
      </c>
      <c r="E24" s="75" t="s">
        <v>87</v>
      </c>
      <c r="F24" s="72">
        <v>100</v>
      </c>
      <c r="G24" s="70">
        <f>'Приложение 4'!D76</f>
        <v>98600</v>
      </c>
    </row>
    <row r="25" spans="1:8" ht="53.25" customHeight="1" hidden="1">
      <c r="A25" s="130"/>
      <c r="B25" s="72"/>
      <c r="C25" s="75"/>
      <c r="D25" s="75"/>
      <c r="E25" s="131"/>
      <c r="F25" s="72"/>
      <c r="G25" s="70">
        <v>0</v>
      </c>
      <c r="H25" s="5"/>
    </row>
    <row r="26" spans="1:8" ht="53.25" customHeight="1">
      <c r="A26" s="129" t="s">
        <v>435</v>
      </c>
      <c r="B26" s="72">
        <v>923</v>
      </c>
      <c r="C26" s="75" t="s">
        <v>88</v>
      </c>
      <c r="D26" s="75" t="s">
        <v>89</v>
      </c>
      <c r="E26" s="75" t="s">
        <v>87</v>
      </c>
      <c r="F26" s="72">
        <v>200</v>
      </c>
      <c r="G26" s="70">
        <f>'Приложение 4'!D77</f>
        <v>0</v>
      </c>
      <c r="H26" s="5"/>
    </row>
    <row r="27" spans="1:10" ht="87" customHeight="1">
      <c r="A27" s="154" t="s">
        <v>312</v>
      </c>
      <c r="B27" s="183">
        <v>923</v>
      </c>
      <c r="C27" s="182" t="s">
        <v>89</v>
      </c>
      <c r="D27" s="182">
        <v>10</v>
      </c>
      <c r="E27" s="158" t="s">
        <v>188</v>
      </c>
      <c r="F27" s="183">
        <v>200</v>
      </c>
      <c r="G27" s="70">
        <f>'Приложение 4'!D23</f>
        <v>70000</v>
      </c>
      <c r="H27" s="5"/>
      <c r="J27" s="5"/>
    </row>
    <row r="28" spans="1:7" ht="39.75" customHeight="1">
      <c r="A28" s="154" t="s">
        <v>313</v>
      </c>
      <c r="B28" s="183">
        <v>923</v>
      </c>
      <c r="C28" s="182" t="s">
        <v>89</v>
      </c>
      <c r="D28" s="182">
        <v>10</v>
      </c>
      <c r="E28" s="158" t="s">
        <v>189</v>
      </c>
      <c r="F28" s="183">
        <v>200</v>
      </c>
      <c r="G28" s="70">
        <f>'Приложение 4'!D24</f>
        <v>5000</v>
      </c>
    </row>
    <row r="29" spans="1:7" ht="47.25" customHeight="1">
      <c r="A29" s="154" t="s">
        <v>316</v>
      </c>
      <c r="B29" s="183">
        <v>923</v>
      </c>
      <c r="C29" s="182" t="s">
        <v>89</v>
      </c>
      <c r="D29" s="182">
        <v>10</v>
      </c>
      <c r="E29" s="158" t="s">
        <v>190</v>
      </c>
      <c r="F29" s="183">
        <v>600</v>
      </c>
      <c r="G29" s="70">
        <v>32256</v>
      </c>
    </row>
    <row r="30" spans="1:10" ht="67.5" customHeight="1" hidden="1">
      <c r="A30" s="205"/>
      <c r="B30" s="196"/>
      <c r="C30" s="202"/>
      <c r="D30" s="202"/>
      <c r="E30" s="202"/>
      <c r="F30" s="196"/>
      <c r="G30" s="206"/>
      <c r="J30" s="5"/>
    </row>
    <row r="31" spans="1:8" ht="53.25" customHeight="1">
      <c r="A31" s="129" t="s">
        <v>333</v>
      </c>
      <c r="B31" s="183">
        <v>923</v>
      </c>
      <c r="C31" s="182" t="s">
        <v>90</v>
      </c>
      <c r="D31" s="182" t="s">
        <v>89</v>
      </c>
      <c r="E31" s="158" t="s">
        <v>75</v>
      </c>
      <c r="F31" s="183">
        <v>200</v>
      </c>
      <c r="G31" s="70">
        <f>'Приложение 4'!D30</f>
        <v>527347.8</v>
      </c>
      <c r="H31" s="5"/>
    </row>
    <row r="32" spans="1:10" ht="53.25" customHeight="1">
      <c r="A32" s="154" t="s">
        <v>334</v>
      </c>
      <c r="B32" s="183">
        <v>923</v>
      </c>
      <c r="C32" s="182" t="s">
        <v>90</v>
      </c>
      <c r="D32" s="182" t="s">
        <v>89</v>
      </c>
      <c r="E32" s="158" t="s">
        <v>193</v>
      </c>
      <c r="F32" s="183">
        <v>200</v>
      </c>
      <c r="G32" s="70">
        <f>'Приложение 4'!D33</f>
        <v>0</v>
      </c>
      <c r="J32" s="5"/>
    </row>
    <row r="33" spans="1:9" ht="63.75" customHeight="1">
      <c r="A33" s="129" t="s">
        <v>299</v>
      </c>
      <c r="B33" s="183">
        <v>923</v>
      </c>
      <c r="C33" s="182" t="s">
        <v>90</v>
      </c>
      <c r="D33" s="182" t="s">
        <v>89</v>
      </c>
      <c r="E33" s="182" t="s">
        <v>198</v>
      </c>
      <c r="F33" s="183">
        <v>200</v>
      </c>
      <c r="G33" s="70">
        <f>'Приложение 4'!D36</f>
        <v>651873.27</v>
      </c>
      <c r="I33" s="5"/>
    </row>
    <row r="34" spans="1:7" ht="63.75" customHeight="1">
      <c r="A34" s="154" t="s">
        <v>331</v>
      </c>
      <c r="B34" s="183">
        <v>923</v>
      </c>
      <c r="C34" s="182" t="s">
        <v>90</v>
      </c>
      <c r="D34" s="182" t="s">
        <v>89</v>
      </c>
      <c r="E34" s="182" t="s">
        <v>202</v>
      </c>
      <c r="F34" s="183">
        <v>200</v>
      </c>
      <c r="G34" s="70">
        <f>'Приложение 4'!D39</f>
        <v>16000</v>
      </c>
    </row>
    <row r="35" spans="1:8" ht="63.75" customHeight="1">
      <c r="A35" s="154" t="s">
        <v>293</v>
      </c>
      <c r="B35" s="183">
        <v>923</v>
      </c>
      <c r="C35" s="182" t="s">
        <v>90</v>
      </c>
      <c r="D35" s="182" t="s">
        <v>89</v>
      </c>
      <c r="E35" s="182" t="s">
        <v>170</v>
      </c>
      <c r="F35" s="183">
        <v>200</v>
      </c>
      <c r="G35" s="70">
        <v>0</v>
      </c>
      <c r="H35" s="5"/>
    </row>
    <row r="36" spans="1:7" ht="63.75" customHeight="1">
      <c r="A36" s="181" t="s">
        <v>314</v>
      </c>
      <c r="B36" s="183">
        <v>923</v>
      </c>
      <c r="C36" s="182" t="s">
        <v>90</v>
      </c>
      <c r="D36" s="182" t="s">
        <v>89</v>
      </c>
      <c r="E36" s="182" t="s">
        <v>171</v>
      </c>
      <c r="F36" s="183">
        <v>200</v>
      </c>
      <c r="G36" s="70">
        <v>0</v>
      </c>
    </row>
    <row r="37" spans="1:10" ht="79.5" customHeight="1">
      <c r="A37" s="129" t="s">
        <v>146</v>
      </c>
      <c r="B37" s="72">
        <v>923</v>
      </c>
      <c r="C37" s="75" t="s">
        <v>91</v>
      </c>
      <c r="D37" s="75" t="s">
        <v>136</v>
      </c>
      <c r="E37" s="75" t="s">
        <v>208</v>
      </c>
      <c r="F37" s="72">
        <v>100</v>
      </c>
      <c r="G37" s="70">
        <f>'Приложение 4'!D43</f>
        <v>845877.48</v>
      </c>
      <c r="H37" s="5"/>
      <c r="J37" s="5"/>
    </row>
    <row r="38" spans="1:7" ht="47.25" customHeight="1">
      <c r="A38" s="129" t="s">
        <v>315</v>
      </c>
      <c r="B38" s="72">
        <v>923</v>
      </c>
      <c r="C38" s="75" t="s">
        <v>91</v>
      </c>
      <c r="D38" s="75" t="s">
        <v>136</v>
      </c>
      <c r="E38" s="75" t="s">
        <v>208</v>
      </c>
      <c r="F38" s="72">
        <v>200</v>
      </c>
      <c r="G38" s="70">
        <f>'Приложение 4'!D44</f>
        <v>1883260.17</v>
      </c>
    </row>
    <row r="39" spans="1:7" ht="51" customHeight="1">
      <c r="A39" s="129" t="s">
        <v>33</v>
      </c>
      <c r="B39" s="72">
        <v>923</v>
      </c>
      <c r="C39" s="75" t="s">
        <v>91</v>
      </c>
      <c r="D39" s="75" t="s">
        <v>136</v>
      </c>
      <c r="E39" s="75" t="s">
        <v>208</v>
      </c>
      <c r="F39" s="72">
        <v>800</v>
      </c>
      <c r="G39" s="70">
        <f>'Приложение 4'!D45</f>
        <v>8500</v>
      </c>
    </row>
    <row r="40" spans="1:7" ht="118.5" customHeight="1">
      <c r="A40" s="73" t="s">
        <v>394</v>
      </c>
      <c r="B40" s="72">
        <v>923</v>
      </c>
      <c r="C40" s="75" t="s">
        <v>91</v>
      </c>
      <c r="D40" s="75" t="s">
        <v>136</v>
      </c>
      <c r="E40" s="75" t="s">
        <v>257</v>
      </c>
      <c r="F40" s="72">
        <v>100</v>
      </c>
      <c r="G40" s="70">
        <f>'Приложение 4'!D46</f>
        <v>216564</v>
      </c>
    </row>
    <row r="41" spans="1:7" ht="96" customHeight="1">
      <c r="A41" s="139" t="s">
        <v>308</v>
      </c>
      <c r="B41" s="72">
        <v>923</v>
      </c>
      <c r="C41" s="75" t="s">
        <v>91</v>
      </c>
      <c r="D41" s="75" t="s">
        <v>136</v>
      </c>
      <c r="E41" s="75" t="s">
        <v>214</v>
      </c>
      <c r="F41" s="72">
        <v>100</v>
      </c>
      <c r="G41" s="70">
        <f>'Приложение 4'!D47</f>
        <v>2187.52</v>
      </c>
    </row>
    <row r="42" spans="1:7" ht="72" customHeight="1">
      <c r="A42" s="137" t="s">
        <v>288</v>
      </c>
      <c r="B42" s="72">
        <v>923</v>
      </c>
      <c r="C42" s="75" t="s">
        <v>91</v>
      </c>
      <c r="D42" s="75" t="s">
        <v>136</v>
      </c>
      <c r="E42" s="75" t="s">
        <v>211</v>
      </c>
      <c r="F42" s="72">
        <v>200</v>
      </c>
      <c r="G42" s="70">
        <f>'Приложение 4'!D50</f>
        <v>148318.4</v>
      </c>
    </row>
    <row r="43" spans="1:8" ht="72" customHeight="1">
      <c r="A43" s="129" t="s">
        <v>29</v>
      </c>
      <c r="B43" s="72">
        <v>923</v>
      </c>
      <c r="C43" s="75">
        <v>10</v>
      </c>
      <c r="D43" s="75" t="s">
        <v>136</v>
      </c>
      <c r="E43" s="75" t="s">
        <v>16</v>
      </c>
      <c r="F43" s="72">
        <v>300</v>
      </c>
      <c r="G43" s="70">
        <f>'Приложение 4'!D61</f>
        <v>24000</v>
      </c>
      <c r="H43" s="30"/>
    </row>
    <row r="44" spans="1:8" ht="16.5" thickBot="1">
      <c r="A44" s="208" t="s">
        <v>135</v>
      </c>
      <c r="B44" s="209"/>
      <c r="C44" s="210"/>
      <c r="D44" s="210"/>
      <c r="E44" s="209"/>
      <c r="F44" s="209"/>
      <c r="G44" s="211">
        <f>G43+G41+G40+G39+G38+G37+G36+G30+G35+G34+G33+G32+G31+G29+G28+G27+G25+G24+G23+G22+G21+G20+G19+G18+G17+G14+G13+G12+G11+G15+G26+G16+G42</f>
        <v>7986002.5600000005</v>
      </c>
      <c r="H44" s="5"/>
    </row>
    <row r="45" ht="12.75">
      <c r="G45" s="5"/>
    </row>
    <row r="46" ht="12.75">
      <c r="G46" s="5"/>
    </row>
    <row r="47" ht="12.75">
      <c r="G47" s="5"/>
    </row>
    <row r="48" ht="12.75">
      <c r="G48" s="5"/>
    </row>
    <row r="49" ht="12.75">
      <c r="G49" s="5"/>
    </row>
    <row r="50" ht="12.75">
      <c r="G50" s="5"/>
    </row>
    <row r="51" ht="12.75">
      <c r="G51" s="5"/>
    </row>
    <row r="52" ht="12.75">
      <c r="G52" s="5"/>
    </row>
    <row r="53" ht="12.75">
      <c r="G53" s="5"/>
    </row>
    <row r="54" ht="12.75">
      <c r="G54" s="5"/>
    </row>
    <row r="55" ht="12.75">
      <c r="G55" s="5"/>
    </row>
    <row r="56" ht="12.75">
      <c r="G56" s="5"/>
    </row>
  </sheetData>
  <sheetProtection/>
  <mergeCells count="13">
    <mergeCell ref="D1:G1"/>
    <mergeCell ref="D2:G2"/>
    <mergeCell ref="D3:G3"/>
    <mergeCell ref="E8:E9"/>
    <mergeCell ref="G8:G9"/>
    <mergeCell ref="F8:F9"/>
    <mergeCell ref="B4:G4"/>
    <mergeCell ref="A6:G6"/>
    <mergeCell ref="A8:A9"/>
    <mergeCell ref="B8:B9"/>
    <mergeCell ref="C8:C9"/>
    <mergeCell ref="D8:D9"/>
    <mergeCell ref="I21:M21"/>
  </mergeCells>
  <printOptions/>
  <pageMargins left="0.75" right="0.19" top="0.22" bottom="0.21" header="0.2" footer="0.21"/>
  <pageSetup horizontalDpi="600" verticalDpi="600" orientation="portrait" paperSize="9" scale="69" r:id="rId1"/>
  <colBreaks count="1" manualBreakCount="1">
    <brk id="7" max="35" man="1"/>
  </colBreaks>
</worksheet>
</file>

<file path=xl/worksheets/sheet7.xml><?xml version="1.0" encoding="utf-8"?>
<worksheet xmlns="http://schemas.openxmlformats.org/spreadsheetml/2006/main" xmlns:r="http://schemas.openxmlformats.org/officeDocument/2006/relationships">
  <dimension ref="A1:J62"/>
  <sheetViews>
    <sheetView tabSelected="1" zoomScalePageLayoutView="0" workbookViewId="0" topLeftCell="A5">
      <selection activeCell="A20" sqref="A20:H21"/>
    </sheetView>
  </sheetViews>
  <sheetFormatPr defaultColWidth="9.00390625" defaultRowHeight="12.75"/>
  <cols>
    <col min="1" max="1" width="62.375" style="0" customWidth="1"/>
    <col min="2" max="2" width="8.875" style="0" customWidth="1"/>
    <col min="3" max="3" width="4.00390625" style="0" customWidth="1"/>
    <col min="4" max="4" width="4.125" style="0" customWidth="1"/>
    <col min="5" max="5" width="12.375" style="0" customWidth="1"/>
    <col min="6" max="6" width="5.375" style="0" customWidth="1"/>
    <col min="7" max="7" width="14.375" style="0" customWidth="1"/>
    <col min="8" max="8" width="13.375" style="0" customWidth="1"/>
    <col min="9" max="9" width="14.75390625" style="0" bestFit="1" customWidth="1"/>
    <col min="10" max="10" width="10.625" style="0" bestFit="1" customWidth="1"/>
  </cols>
  <sheetData>
    <row r="1" spans="2:8" ht="12.75">
      <c r="B1" s="4"/>
      <c r="C1" s="4"/>
      <c r="D1" s="240" t="s">
        <v>175</v>
      </c>
      <c r="E1" s="240"/>
      <c r="F1" s="240"/>
      <c r="G1" s="240"/>
      <c r="H1" s="240"/>
    </row>
    <row r="2" spans="2:8" ht="12.75">
      <c r="B2" s="4"/>
      <c r="C2" s="4"/>
      <c r="D2" s="241" t="s">
        <v>107</v>
      </c>
      <c r="E2" s="241"/>
      <c r="F2" s="241"/>
      <c r="G2" s="241"/>
      <c r="H2" s="241"/>
    </row>
    <row r="3" spans="2:8" ht="12.75">
      <c r="B3" s="4"/>
      <c r="C3" s="4"/>
      <c r="D3" s="241" t="s">
        <v>108</v>
      </c>
      <c r="E3" s="241"/>
      <c r="F3" s="241"/>
      <c r="G3" s="241"/>
      <c r="H3" s="241"/>
    </row>
    <row r="4" spans="2:8" ht="12.75">
      <c r="B4" s="4"/>
      <c r="C4" s="4"/>
      <c r="D4" s="241" t="s">
        <v>440</v>
      </c>
      <c r="E4" s="241"/>
      <c r="F4" s="241"/>
      <c r="G4" s="241"/>
      <c r="H4" s="241"/>
    </row>
    <row r="5" spans="2:6" ht="12.75">
      <c r="B5" s="4"/>
      <c r="C5" s="4"/>
      <c r="D5" s="4"/>
      <c r="E5" s="4"/>
      <c r="F5" s="4"/>
    </row>
    <row r="6" spans="1:8" ht="51.75" customHeight="1">
      <c r="A6" s="242" t="s">
        <v>448</v>
      </c>
      <c r="B6" s="242"/>
      <c r="C6" s="242"/>
      <c r="D6" s="242"/>
      <c r="E6" s="242"/>
      <c r="F6" s="242"/>
      <c r="G6" s="242"/>
      <c r="H6" s="242"/>
    </row>
    <row r="7" ht="0.75" customHeight="1"/>
    <row r="8" spans="1:8" ht="15.75" customHeight="1">
      <c r="A8" s="268" t="s">
        <v>106</v>
      </c>
      <c r="B8" s="269" t="s">
        <v>128</v>
      </c>
      <c r="C8" s="269" t="s">
        <v>129</v>
      </c>
      <c r="D8" s="269" t="s">
        <v>130</v>
      </c>
      <c r="E8" s="262" t="s">
        <v>131</v>
      </c>
      <c r="F8" s="262" t="s">
        <v>183</v>
      </c>
      <c r="G8" s="270" t="s">
        <v>386</v>
      </c>
      <c r="H8" s="270" t="s">
        <v>449</v>
      </c>
    </row>
    <row r="9" spans="1:9" ht="34.5" customHeight="1">
      <c r="A9" s="268"/>
      <c r="B9" s="269"/>
      <c r="C9" s="269"/>
      <c r="D9" s="269"/>
      <c r="E9" s="262"/>
      <c r="F9" s="262"/>
      <c r="G9" s="270"/>
      <c r="H9" s="270"/>
      <c r="I9" s="5"/>
    </row>
    <row r="10" spans="1:9" ht="33.75" customHeight="1">
      <c r="A10" s="194" t="s">
        <v>134</v>
      </c>
      <c r="B10" s="199">
        <v>923</v>
      </c>
      <c r="C10" s="194"/>
      <c r="D10" s="194"/>
      <c r="E10" s="194"/>
      <c r="F10" s="194"/>
      <c r="G10" s="200">
        <f>G11+G12+G13+G14+G17+G18+G19+G20+G21+G22+G23+G24+G25+G26+G27+G28+G29+G30+G31+G32+G33+G34+G35+G36+G37+G38+G39+G15+G16</f>
        <v>7009325.100000001</v>
      </c>
      <c r="H10" s="200">
        <f>H11+H12+H13+H14+H17+H18+H19+H20+H21+H22+H23+H24+H25+H26+H27+H28+H29+H30+H31+H32+H33+H34+H35+H36+H37+H38+H39+H15+H16</f>
        <v>6730311.63</v>
      </c>
      <c r="I10" s="5"/>
    </row>
    <row r="11" spans="1:10" ht="79.5" customHeight="1">
      <c r="A11" s="201" t="s">
        <v>82</v>
      </c>
      <c r="B11" s="183">
        <v>923</v>
      </c>
      <c r="C11" s="182" t="s">
        <v>136</v>
      </c>
      <c r="D11" s="182" t="s">
        <v>88</v>
      </c>
      <c r="E11" s="182" t="s">
        <v>13</v>
      </c>
      <c r="F11" s="183">
        <v>100</v>
      </c>
      <c r="G11" s="68">
        <f>'Приложение 5'!D47</f>
        <v>719488.32</v>
      </c>
      <c r="H11" s="68">
        <f>'Приложение 5'!E47</f>
        <v>719488.32</v>
      </c>
      <c r="I11" s="5"/>
      <c r="J11" s="5"/>
    </row>
    <row r="12" spans="1:9" ht="93.75" customHeight="1">
      <c r="A12" s="181" t="s">
        <v>21</v>
      </c>
      <c r="B12" s="183">
        <v>923</v>
      </c>
      <c r="C12" s="182" t="s">
        <v>136</v>
      </c>
      <c r="D12" s="182" t="s">
        <v>137</v>
      </c>
      <c r="E12" s="182" t="s">
        <v>22</v>
      </c>
      <c r="F12" s="183">
        <v>100</v>
      </c>
      <c r="G12" s="68">
        <f>'Приложение 5'!D49</f>
        <v>2005011.25</v>
      </c>
      <c r="H12" s="68">
        <f>'Приложение 5'!E49</f>
        <v>2005011.25</v>
      </c>
      <c r="I12" s="5"/>
    </row>
    <row r="13" spans="1:9" ht="47.25" customHeight="1">
      <c r="A13" s="201" t="s">
        <v>317</v>
      </c>
      <c r="B13" s="183">
        <v>923</v>
      </c>
      <c r="C13" s="182" t="s">
        <v>136</v>
      </c>
      <c r="D13" s="182" t="s">
        <v>137</v>
      </c>
      <c r="E13" s="182" t="s">
        <v>22</v>
      </c>
      <c r="F13" s="183">
        <v>200</v>
      </c>
      <c r="G13" s="68">
        <f>'Приложение 5'!D50</f>
        <v>86258</v>
      </c>
      <c r="H13" s="68">
        <f>'Приложение 5'!E50</f>
        <v>86258</v>
      </c>
      <c r="I13" s="5"/>
    </row>
    <row r="14" spans="1:9" ht="33.75" customHeight="1">
      <c r="A14" s="201" t="s">
        <v>173</v>
      </c>
      <c r="B14" s="183">
        <v>923</v>
      </c>
      <c r="C14" s="182" t="s">
        <v>136</v>
      </c>
      <c r="D14" s="182" t="s">
        <v>137</v>
      </c>
      <c r="E14" s="182" t="s">
        <v>22</v>
      </c>
      <c r="F14" s="183">
        <v>800</v>
      </c>
      <c r="G14" s="68">
        <f>'Приложение 5'!D51</f>
        <v>1000</v>
      </c>
      <c r="H14" s="68">
        <f>'Приложение 5'!E51</f>
        <v>1000</v>
      </c>
      <c r="I14" s="5"/>
    </row>
    <row r="15" spans="1:9" ht="99.75" customHeight="1">
      <c r="A15" s="166" t="s">
        <v>399</v>
      </c>
      <c r="B15" s="160">
        <v>923</v>
      </c>
      <c r="C15" s="159" t="s">
        <v>136</v>
      </c>
      <c r="D15" s="159" t="s">
        <v>137</v>
      </c>
      <c r="E15" s="159" t="s">
        <v>402</v>
      </c>
      <c r="F15" s="160">
        <v>500</v>
      </c>
      <c r="G15" s="162">
        <f>'Приложение 5'!D73</f>
        <v>401.56</v>
      </c>
      <c r="H15" s="162">
        <f>'Приложение 5'!E73</f>
        <v>0</v>
      </c>
      <c r="I15" s="5"/>
    </row>
    <row r="16" spans="1:9" ht="111.75" customHeight="1">
      <c r="A16" s="154" t="s">
        <v>400</v>
      </c>
      <c r="B16" s="72">
        <v>923</v>
      </c>
      <c r="C16" s="75" t="s">
        <v>136</v>
      </c>
      <c r="D16" s="75" t="s">
        <v>385</v>
      </c>
      <c r="E16" s="75" t="s">
        <v>403</v>
      </c>
      <c r="F16" s="72">
        <v>500</v>
      </c>
      <c r="G16" s="88">
        <f>'Приложение 5'!D74</f>
        <v>35419.71</v>
      </c>
      <c r="H16" s="88">
        <f>'Приложение 5'!E74</f>
        <v>0</v>
      </c>
      <c r="I16" s="5"/>
    </row>
    <row r="17" spans="1:10" ht="65.25" customHeight="1">
      <c r="A17" s="180" t="s">
        <v>303</v>
      </c>
      <c r="B17" s="12">
        <v>923</v>
      </c>
      <c r="C17" s="13" t="s">
        <v>136</v>
      </c>
      <c r="D17" s="13">
        <v>13</v>
      </c>
      <c r="E17" s="13" t="s">
        <v>212</v>
      </c>
      <c r="F17" s="12">
        <v>200</v>
      </c>
      <c r="G17" s="164">
        <f>'Приложение 5'!D63</f>
        <v>35000</v>
      </c>
      <c r="H17" s="164">
        <f>'Приложение 5'!E63</f>
        <v>35000</v>
      </c>
      <c r="I17" s="5"/>
      <c r="J17" s="5"/>
    </row>
    <row r="18" spans="1:9" ht="117.75" customHeight="1">
      <c r="A18" s="73" t="s">
        <v>304</v>
      </c>
      <c r="B18" s="72">
        <v>923</v>
      </c>
      <c r="C18" s="75" t="s">
        <v>136</v>
      </c>
      <c r="D18" s="75" t="s">
        <v>255</v>
      </c>
      <c r="E18" s="75" t="s">
        <v>254</v>
      </c>
      <c r="F18" s="72">
        <v>200</v>
      </c>
      <c r="G18" s="88">
        <f>'Приложение 5'!D65</f>
        <v>27631.08</v>
      </c>
      <c r="H18" s="68">
        <f>'Приложение 5'!E65</f>
        <v>27631.08</v>
      </c>
      <c r="I18" s="5"/>
    </row>
    <row r="19" spans="1:9" ht="39.75" customHeight="1">
      <c r="A19" s="180" t="s">
        <v>83</v>
      </c>
      <c r="B19" s="12">
        <v>923</v>
      </c>
      <c r="C19" s="13" t="s">
        <v>136</v>
      </c>
      <c r="D19" s="13">
        <v>13</v>
      </c>
      <c r="E19" s="13" t="s">
        <v>84</v>
      </c>
      <c r="F19" s="12">
        <v>800</v>
      </c>
      <c r="G19" s="164">
        <f>'Приложение 5'!D66</f>
        <v>4608</v>
      </c>
      <c r="H19" s="164">
        <f>'Приложение 5'!E66</f>
        <v>4608</v>
      </c>
      <c r="I19" s="5"/>
    </row>
    <row r="20" spans="1:9" ht="51" customHeight="1">
      <c r="A20" s="133" t="s">
        <v>310</v>
      </c>
      <c r="B20" s="183">
        <v>923</v>
      </c>
      <c r="C20" s="182" t="s">
        <v>136</v>
      </c>
      <c r="D20" s="182">
        <v>13</v>
      </c>
      <c r="E20" s="182" t="s">
        <v>71</v>
      </c>
      <c r="F20" s="183">
        <v>200</v>
      </c>
      <c r="G20" s="68">
        <f>'Приложение 5'!D16</f>
        <v>136250</v>
      </c>
      <c r="H20" s="68">
        <f>'Приложение 5'!E16</f>
        <v>136250</v>
      </c>
      <c r="I20" s="5"/>
    </row>
    <row r="21" spans="1:9" ht="68.25" customHeight="1">
      <c r="A21" s="126" t="s">
        <v>318</v>
      </c>
      <c r="B21" s="183">
        <v>923</v>
      </c>
      <c r="C21" s="182" t="s">
        <v>136</v>
      </c>
      <c r="D21" s="182" t="s">
        <v>255</v>
      </c>
      <c r="E21" s="127" t="s">
        <v>14</v>
      </c>
      <c r="F21" s="183">
        <v>200</v>
      </c>
      <c r="G21" s="68">
        <f>'Приложение 5'!D57</f>
        <v>358400</v>
      </c>
      <c r="H21" s="68">
        <f>'Приложение 5'!E57</f>
        <v>358400</v>
      </c>
      <c r="I21" s="5"/>
    </row>
    <row r="22" spans="1:9" ht="90.75" customHeight="1">
      <c r="A22" s="133" t="s">
        <v>434</v>
      </c>
      <c r="B22" s="72">
        <v>923</v>
      </c>
      <c r="C22" s="75" t="s">
        <v>88</v>
      </c>
      <c r="D22" s="75" t="s">
        <v>89</v>
      </c>
      <c r="E22" s="75" t="s">
        <v>87</v>
      </c>
      <c r="F22" s="72">
        <v>100</v>
      </c>
      <c r="G22" s="68">
        <f>'Приложение 5'!D69</f>
        <v>101900</v>
      </c>
      <c r="H22" s="68">
        <f>'Приложение 5'!E69</f>
        <v>0</v>
      </c>
      <c r="I22" s="5"/>
    </row>
    <row r="23" spans="1:9" ht="45" customHeight="1">
      <c r="A23" s="133" t="s">
        <v>435</v>
      </c>
      <c r="B23" s="72">
        <v>923</v>
      </c>
      <c r="C23" s="75" t="s">
        <v>88</v>
      </c>
      <c r="D23" s="75" t="s">
        <v>89</v>
      </c>
      <c r="E23" s="75" t="s">
        <v>87</v>
      </c>
      <c r="F23" s="72">
        <v>200</v>
      </c>
      <c r="G23" s="68">
        <f>'Приложение 5'!D70</f>
        <v>0</v>
      </c>
      <c r="H23" s="68">
        <f>'Приложение 5'!E70</f>
        <v>0</v>
      </c>
      <c r="I23" s="5"/>
    </row>
    <row r="24" spans="1:10" ht="26.25" customHeight="1" hidden="1">
      <c r="A24" s="132"/>
      <c r="B24" s="118"/>
      <c r="C24" s="121"/>
      <c r="D24" s="121"/>
      <c r="E24" s="121"/>
      <c r="F24" s="118"/>
      <c r="G24" s="91"/>
      <c r="H24" s="91"/>
      <c r="I24" s="5"/>
      <c r="J24" s="5"/>
    </row>
    <row r="25" spans="1:10" ht="95.25" customHeight="1">
      <c r="A25" s="181" t="s">
        <v>319</v>
      </c>
      <c r="B25" s="183">
        <v>923</v>
      </c>
      <c r="C25" s="182" t="s">
        <v>89</v>
      </c>
      <c r="D25" s="182">
        <v>10</v>
      </c>
      <c r="E25" s="158" t="s">
        <v>188</v>
      </c>
      <c r="F25" s="183">
        <v>200</v>
      </c>
      <c r="G25" s="68">
        <f>'Приложение 5'!D20</f>
        <v>70000</v>
      </c>
      <c r="H25" s="68">
        <f>'Приложение 5'!E20</f>
        <v>70000</v>
      </c>
      <c r="I25" s="5"/>
      <c r="J25" s="5"/>
    </row>
    <row r="26" spans="1:9" ht="51.75" customHeight="1">
      <c r="A26" s="181" t="s">
        <v>320</v>
      </c>
      <c r="B26" s="183">
        <v>923</v>
      </c>
      <c r="C26" s="182" t="s">
        <v>89</v>
      </c>
      <c r="D26" s="182">
        <v>10</v>
      </c>
      <c r="E26" s="158" t="s">
        <v>189</v>
      </c>
      <c r="F26" s="183">
        <v>200</v>
      </c>
      <c r="G26" s="68">
        <f>'Приложение 5'!D21</f>
        <v>5000</v>
      </c>
      <c r="H26" s="68">
        <f>'Приложение 5'!E21</f>
        <v>5000</v>
      </c>
      <c r="I26" s="5"/>
    </row>
    <row r="27" spans="1:9" ht="69" customHeight="1">
      <c r="A27" s="74" t="s">
        <v>169</v>
      </c>
      <c r="B27" s="72">
        <v>923</v>
      </c>
      <c r="C27" s="75" t="s">
        <v>89</v>
      </c>
      <c r="D27" s="75">
        <v>10</v>
      </c>
      <c r="E27" s="158" t="s">
        <v>190</v>
      </c>
      <c r="F27" s="72">
        <v>600</v>
      </c>
      <c r="G27" s="68">
        <v>32256</v>
      </c>
      <c r="H27" s="68">
        <v>32256</v>
      </c>
      <c r="I27" s="5"/>
    </row>
    <row r="28" spans="1:9" ht="64.5" customHeight="1" hidden="1">
      <c r="A28" s="195"/>
      <c r="B28" s="196"/>
      <c r="C28" s="202"/>
      <c r="D28" s="202"/>
      <c r="E28" s="202"/>
      <c r="F28" s="196"/>
      <c r="G28" s="198"/>
      <c r="H28" s="198"/>
      <c r="I28" s="5"/>
    </row>
    <row r="29" spans="1:10" ht="47.25" customHeight="1">
      <c r="A29" s="73" t="s">
        <v>349</v>
      </c>
      <c r="B29" s="183">
        <v>923</v>
      </c>
      <c r="C29" s="182" t="s">
        <v>90</v>
      </c>
      <c r="D29" s="182" t="s">
        <v>89</v>
      </c>
      <c r="E29" s="158" t="s">
        <v>75</v>
      </c>
      <c r="F29" s="183">
        <v>200</v>
      </c>
      <c r="G29" s="68">
        <f>'Приложение 5'!D27</f>
        <v>527347.8</v>
      </c>
      <c r="H29" s="68">
        <f>'Приложение 5'!E27</f>
        <v>527347.8</v>
      </c>
      <c r="I29" s="50"/>
      <c r="J29" s="50"/>
    </row>
    <row r="30" spans="1:10" ht="75" customHeight="1">
      <c r="A30" s="73" t="s">
        <v>299</v>
      </c>
      <c r="B30" s="183">
        <v>923</v>
      </c>
      <c r="C30" s="182" t="s">
        <v>90</v>
      </c>
      <c r="D30" s="182" t="s">
        <v>89</v>
      </c>
      <c r="E30" s="182" t="s">
        <v>198</v>
      </c>
      <c r="F30" s="183">
        <v>200</v>
      </c>
      <c r="G30" s="68">
        <f>'Приложение 5'!D30</f>
        <v>542304.5</v>
      </c>
      <c r="H30" s="68">
        <f>'Приложение 5'!E30</f>
        <v>401012.3</v>
      </c>
      <c r="I30" s="50"/>
      <c r="J30" s="8"/>
    </row>
    <row r="31" spans="1:10" ht="47.25" customHeight="1">
      <c r="A31" s="181" t="s">
        <v>329</v>
      </c>
      <c r="B31" s="183">
        <v>923</v>
      </c>
      <c r="C31" s="182" t="s">
        <v>90</v>
      </c>
      <c r="D31" s="182" t="s">
        <v>89</v>
      </c>
      <c r="E31" s="182" t="s">
        <v>202</v>
      </c>
      <c r="F31" s="183">
        <v>200</v>
      </c>
      <c r="G31" s="68">
        <f>'Приложение 5'!D33</f>
        <v>16000</v>
      </c>
      <c r="H31" s="68">
        <f>'Приложение 5'!E33</f>
        <v>16000</v>
      </c>
      <c r="I31" s="50"/>
      <c r="J31" s="8"/>
    </row>
    <row r="32" spans="1:10" ht="71.25" customHeight="1">
      <c r="A32" s="181" t="s">
        <v>321</v>
      </c>
      <c r="B32" s="183">
        <v>923</v>
      </c>
      <c r="C32" s="182" t="s">
        <v>90</v>
      </c>
      <c r="D32" s="182" t="s">
        <v>89</v>
      </c>
      <c r="E32" s="182" t="s">
        <v>170</v>
      </c>
      <c r="F32" s="183">
        <v>200</v>
      </c>
      <c r="G32" s="187">
        <v>0</v>
      </c>
      <c r="H32" s="68">
        <v>0</v>
      </c>
      <c r="I32" s="50"/>
      <c r="J32" s="8"/>
    </row>
    <row r="33" spans="1:10" ht="64.5" customHeight="1">
      <c r="A33" s="181" t="s">
        <v>305</v>
      </c>
      <c r="B33" s="183">
        <v>923</v>
      </c>
      <c r="C33" s="182" t="s">
        <v>90</v>
      </c>
      <c r="D33" s="182" t="s">
        <v>89</v>
      </c>
      <c r="E33" s="182" t="s">
        <v>171</v>
      </c>
      <c r="F33" s="183">
        <v>200</v>
      </c>
      <c r="G33" s="187">
        <v>0</v>
      </c>
      <c r="H33" s="68">
        <v>0</v>
      </c>
      <c r="I33" s="50"/>
      <c r="J33" s="8"/>
    </row>
    <row r="34" spans="1:10" ht="99" customHeight="1">
      <c r="A34" s="73" t="s">
        <v>146</v>
      </c>
      <c r="B34" s="72">
        <v>923</v>
      </c>
      <c r="C34" s="75" t="s">
        <v>91</v>
      </c>
      <c r="D34" s="75" t="s">
        <v>136</v>
      </c>
      <c r="E34" s="75" t="s">
        <v>208</v>
      </c>
      <c r="F34" s="72">
        <v>100</v>
      </c>
      <c r="G34" s="68">
        <f>'Приложение 5'!D37</f>
        <v>1045479.69</v>
      </c>
      <c r="H34" s="68">
        <f>'Приложение 5'!E37</f>
        <v>1045479.69</v>
      </c>
      <c r="I34" s="50"/>
      <c r="J34" s="50"/>
    </row>
    <row r="35" spans="1:9" ht="63">
      <c r="A35" s="73" t="s">
        <v>315</v>
      </c>
      <c r="B35" s="72">
        <v>923</v>
      </c>
      <c r="C35" s="75" t="s">
        <v>91</v>
      </c>
      <c r="D35" s="75" t="s">
        <v>136</v>
      </c>
      <c r="E35" s="75" t="s">
        <v>208</v>
      </c>
      <c r="F35" s="72">
        <v>200</v>
      </c>
      <c r="G35" s="68">
        <f>'Приложение 5'!D38</f>
        <v>1213218.58</v>
      </c>
      <c r="H35" s="68">
        <f>'Приложение 5'!E38</f>
        <v>1213218.58</v>
      </c>
      <c r="I35" s="5"/>
    </row>
    <row r="36" spans="1:9" ht="45.75" customHeight="1">
      <c r="A36" s="73" t="s">
        <v>33</v>
      </c>
      <c r="B36" s="72">
        <v>923</v>
      </c>
      <c r="C36" s="75" t="s">
        <v>91</v>
      </c>
      <c r="D36" s="75" t="s">
        <v>136</v>
      </c>
      <c r="E36" s="75" t="s">
        <v>208</v>
      </c>
      <c r="F36" s="72">
        <v>800</v>
      </c>
      <c r="G36" s="68">
        <f>'Приложение 5'!D39</f>
        <v>8500</v>
      </c>
      <c r="H36" s="68">
        <f>'Приложение 5'!E39</f>
        <v>8500</v>
      </c>
      <c r="I36" s="5"/>
    </row>
    <row r="37" spans="1:9" ht="126" customHeight="1">
      <c r="A37" s="137" t="s">
        <v>181</v>
      </c>
      <c r="B37" s="72">
        <v>923</v>
      </c>
      <c r="C37" s="75" t="s">
        <v>91</v>
      </c>
      <c r="D37" s="75" t="s">
        <v>136</v>
      </c>
      <c r="E37" s="75" t="s">
        <v>214</v>
      </c>
      <c r="F37" s="72">
        <v>100</v>
      </c>
      <c r="G37" s="68">
        <f>'Приложение 5'!D40</f>
        <v>5850.61</v>
      </c>
      <c r="H37" s="68">
        <f>'Приложение 5'!E40</f>
        <v>5850.61</v>
      </c>
      <c r="I37" s="5"/>
    </row>
    <row r="38" spans="1:9" ht="88.5" customHeight="1">
      <c r="A38" s="73" t="s">
        <v>288</v>
      </c>
      <c r="B38" s="72">
        <v>923</v>
      </c>
      <c r="C38" s="75" t="s">
        <v>91</v>
      </c>
      <c r="D38" s="75" t="s">
        <v>136</v>
      </c>
      <c r="E38" s="75" t="s">
        <v>211</v>
      </c>
      <c r="F38" s="72">
        <v>200</v>
      </c>
      <c r="G38" s="68">
        <f>'Приложение 5'!D43</f>
        <v>8000</v>
      </c>
      <c r="H38" s="68">
        <f>'Приложение 5'!E43</f>
        <v>8000</v>
      </c>
      <c r="I38" s="5"/>
    </row>
    <row r="39" spans="1:10" ht="81" customHeight="1">
      <c r="A39" s="73" t="s">
        <v>29</v>
      </c>
      <c r="B39" s="72">
        <v>923</v>
      </c>
      <c r="C39" s="75">
        <v>10</v>
      </c>
      <c r="D39" s="75" t="s">
        <v>136</v>
      </c>
      <c r="E39" s="75" t="s">
        <v>16</v>
      </c>
      <c r="F39" s="72">
        <v>300</v>
      </c>
      <c r="G39" s="88">
        <v>24000</v>
      </c>
      <c r="H39" s="68">
        <v>24000</v>
      </c>
      <c r="I39" s="5"/>
      <c r="J39" s="5"/>
    </row>
    <row r="40" spans="1:9" ht="15.75">
      <c r="A40" s="135" t="s">
        <v>135</v>
      </c>
      <c r="B40" s="185"/>
      <c r="C40" s="71"/>
      <c r="D40" s="71"/>
      <c r="E40" s="185"/>
      <c r="F40" s="185"/>
      <c r="G40" s="186">
        <f>G10</f>
        <v>7009325.100000001</v>
      </c>
      <c r="H40" s="186">
        <f>H10</f>
        <v>6730311.63</v>
      </c>
      <c r="I40" s="5"/>
    </row>
    <row r="41" spans="1:8" ht="12.75">
      <c r="A41" s="51"/>
      <c r="B41" s="51"/>
      <c r="C41" s="51"/>
      <c r="D41" s="51"/>
      <c r="E41" s="51"/>
      <c r="F41" s="51"/>
      <c r="G41" s="51"/>
      <c r="H41" s="51"/>
    </row>
    <row r="42" spans="1:10" ht="12.75">
      <c r="A42" s="51"/>
      <c r="B42" s="51"/>
      <c r="C42" s="51"/>
      <c r="D42" s="51"/>
      <c r="E42" s="51"/>
      <c r="F42" s="51"/>
      <c r="G42" s="51"/>
      <c r="H42" s="51"/>
      <c r="I42" s="50"/>
      <c r="J42" s="50"/>
    </row>
    <row r="43" spans="1:8" ht="12.75">
      <c r="A43" s="51"/>
      <c r="B43" s="51"/>
      <c r="C43" s="51"/>
      <c r="D43" s="51"/>
      <c r="E43" s="51"/>
      <c r="F43" s="51"/>
      <c r="G43" s="51"/>
      <c r="H43" s="51"/>
    </row>
    <row r="44" spans="1:8" ht="12.75">
      <c r="A44" s="51"/>
      <c r="B44" s="51"/>
      <c r="C44" s="51"/>
      <c r="D44" s="51"/>
      <c r="E44" s="51"/>
      <c r="F44" s="51"/>
      <c r="G44" s="51"/>
      <c r="H44" s="51"/>
    </row>
    <row r="45" spans="1:8" ht="12.75">
      <c r="A45" s="51"/>
      <c r="B45" s="51"/>
      <c r="C45" s="51"/>
      <c r="D45" s="51"/>
      <c r="E45" s="51"/>
      <c r="F45" s="51"/>
      <c r="G45" s="51"/>
      <c r="H45" s="51"/>
    </row>
    <row r="46" spans="1:8" ht="12.75">
      <c r="A46" s="51"/>
      <c r="B46" s="51"/>
      <c r="C46" s="51"/>
      <c r="D46" s="51"/>
      <c r="E46" s="51"/>
      <c r="F46" s="51"/>
      <c r="G46" s="51"/>
      <c r="H46" s="51"/>
    </row>
    <row r="47" spans="1:8" ht="12.75">
      <c r="A47" s="51"/>
      <c r="B47" s="51"/>
      <c r="C47" s="51"/>
      <c r="D47" s="51"/>
      <c r="E47" s="51"/>
      <c r="F47" s="51"/>
      <c r="G47" s="51"/>
      <c r="H47" s="51"/>
    </row>
    <row r="48" spans="1:8" ht="12.75">
      <c r="A48" s="51"/>
      <c r="B48" s="51"/>
      <c r="C48" s="51"/>
      <c r="D48" s="51"/>
      <c r="E48" s="51"/>
      <c r="F48" s="51"/>
      <c r="G48" s="51"/>
      <c r="H48" s="51"/>
    </row>
    <row r="49" spans="1:8" ht="12.75">
      <c r="A49" s="51"/>
      <c r="B49" s="51"/>
      <c r="C49" s="51"/>
      <c r="D49" s="51"/>
      <c r="E49" s="51"/>
      <c r="F49" s="51"/>
      <c r="G49" s="51"/>
      <c r="H49" s="51"/>
    </row>
    <row r="50" spans="1:8" ht="12.75">
      <c r="A50" s="51"/>
      <c r="B50" s="51"/>
      <c r="C50" s="51"/>
      <c r="D50" s="51"/>
      <c r="E50" s="51"/>
      <c r="F50" s="51"/>
      <c r="G50" s="51"/>
      <c r="H50" s="51"/>
    </row>
    <row r="51" spans="1:8" ht="12.75">
      <c r="A51" s="51"/>
      <c r="B51" s="51"/>
      <c r="C51" s="51"/>
      <c r="D51" s="51"/>
      <c r="E51" s="51"/>
      <c r="F51" s="51"/>
      <c r="G51" s="51"/>
      <c r="H51" s="51"/>
    </row>
    <row r="52" spans="1:8" ht="12.75">
      <c r="A52" s="51"/>
      <c r="B52" s="51"/>
      <c r="C52" s="51"/>
      <c r="D52" s="51"/>
      <c r="E52" s="51"/>
      <c r="F52" s="51"/>
      <c r="G52" s="51"/>
      <c r="H52" s="51"/>
    </row>
    <row r="53" spans="1:8" ht="12.75">
      <c r="A53" s="51"/>
      <c r="B53" s="51"/>
      <c r="C53" s="51"/>
      <c r="D53" s="51"/>
      <c r="E53" s="51"/>
      <c r="F53" s="51"/>
      <c r="G53" s="51"/>
      <c r="H53" s="51"/>
    </row>
    <row r="54" spans="1:8" ht="12.75">
      <c r="A54" s="51"/>
      <c r="B54" s="51"/>
      <c r="C54" s="51"/>
      <c r="D54" s="51"/>
      <c r="E54" s="51"/>
      <c r="F54" s="51"/>
      <c r="G54" s="51"/>
      <c r="H54" s="51"/>
    </row>
    <row r="55" spans="1:8" ht="12.75">
      <c r="A55" s="51"/>
      <c r="B55" s="51"/>
      <c r="C55" s="51"/>
      <c r="D55" s="51"/>
      <c r="E55" s="51"/>
      <c r="F55" s="51"/>
      <c r="G55" s="51"/>
      <c r="H55" s="51"/>
    </row>
    <row r="56" spans="1:8" ht="12.75">
      <c r="A56" s="51"/>
      <c r="B56" s="51"/>
      <c r="C56" s="51"/>
      <c r="D56" s="51"/>
      <c r="E56" s="51"/>
      <c r="F56" s="51"/>
      <c r="G56" s="51"/>
      <c r="H56" s="51"/>
    </row>
    <row r="57" spans="1:8" ht="12.75">
      <c r="A57" s="51"/>
      <c r="B57" s="51"/>
      <c r="C57" s="51"/>
      <c r="D57" s="51"/>
      <c r="E57" s="51"/>
      <c r="F57" s="51"/>
      <c r="G57" s="51"/>
      <c r="H57" s="51"/>
    </row>
    <row r="58" spans="1:8" ht="12.75">
      <c r="A58" s="51"/>
      <c r="B58" s="51"/>
      <c r="C58" s="51"/>
      <c r="D58" s="51"/>
      <c r="E58" s="51"/>
      <c r="F58" s="51"/>
      <c r="G58" s="51"/>
      <c r="H58" s="51"/>
    </row>
    <row r="59" spans="1:8" ht="12.75">
      <c r="A59" s="51"/>
      <c r="B59" s="51"/>
      <c r="C59" s="51"/>
      <c r="D59" s="51"/>
      <c r="E59" s="51"/>
      <c r="F59" s="51"/>
      <c r="G59" s="51"/>
      <c r="H59" s="51"/>
    </row>
    <row r="60" spans="1:8" ht="12.75">
      <c r="A60" s="51"/>
      <c r="B60" s="51"/>
      <c r="C60" s="51"/>
      <c r="D60" s="51"/>
      <c r="E60" s="51"/>
      <c r="F60" s="51"/>
      <c r="G60" s="51"/>
      <c r="H60" s="51"/>
    </row>
    <row r="61" spans="1:8" ht="12.75">
      <c r="A61" s="51"/>
      <c r="B61" s="51"/>
      <c r="C61" s="51"/>
      <c r="D61" s="51"/>
      <c r="E61" s="51"/>
      <c r="F61" s="51"/>
      <c r="G61" s="51"/>
      <c r="H61" s="51"/>
    </row>
    <row r="62" spans="1:8" ht="12.75">
      <c r="A62" s="51"/>
      <c r="B62" s="51"/>
      <c r="C62" s="51"/>
      <c r="D62" s="51"/>
      <c r="E62" s="51"/>
      <c r="F62" s="51"/>
      <c r="G62" s="51"/>
      <c r="H62" s="51"/>
    </row>
  </sheetData>
  <sheetProtection/>
  <mergeCells count="13">
    <mergeCell ref="A6:H6"/>
    <mergeCell ref="D1:H1"/>
    <mergeCell ref="D2:H2"/>
    <mergeCell ref="D3:H3"/>
    <mergeCell ref="D4:H4"/>
    <mergeCell ref="H8:H9"/>
    <mergeCell ref="D8:D9"/>
    <mergeCell ref="E8:E9"/>
    <mergeCell ref="A8:A9"/>
    <mergeCell ref="B8:B9"/>
    <mergeCell ref="C8:C9"/>
    <mergeCell ref="F8:F9"/>
    <mergeCell ref="G8:G9"/>
  </mergeCells>
  <printOptions/>
  <pageMargins left="0.75" right="0.2" top="0.31" bottom="0.21" header="0.29" footer="0.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Q38"/>
  <sheetViews>
    <sheetView view="pageBreakPreview" zoomScaleSheetLayoutView="100" zoomScalePageLayoutView="0" workbookViewId="0" topLeftCell="A13">
      <selection activeCell="C27" sqref="C27:H27"/>
    </sheetView>
  </sheetViews>
  <sheetFormatPr defaultColWidth="9.00390625" defaultRowHeight="12.75"/>
  <cols>
    <col min="2" max="2" width="12.625" style="0" customWidth="1"/>
    <col min="8" max="8" width="31.25390625" style="0" customWidth="1"/>
    <col min="9" max="9" width="17.125" style="0" customWidth="1"/>
    <col min="10" max="10" width="17.625" style="0" customWidth="1"/>
    <col min="11" max="11" width="15.875" style="0" customWidth="1"/>
  </cols>
  <sheetData>
    <row r="1" spans="9:17" ht="12.75">
      <c r="I1" s="240" t="s">
        <v>404</v>
      </c>
      <c r="J1" s="240"/>
      <c r="K1" s="156"/>
      <c r="L1" s="32"/>
      <c r="M1" s="32"/>
      <c r="N1" s="32"/>
      <c r="O1" s="32"/>
      <c r="P1" s="32"/>
      <c r="Q1" s="52"/>
    </row>
    <row r="2" spans="9:17" ht="12.75">
      <c r="I2" s="157" t="s">
        <v>107</v>
      </c>
      <c r="J2" s="157"/>
      <c r="K2" s="157"/>
      <c r="L2" s="33"/>
      <c r="M2" s="33"/>
      <c r="N2" s="33"/>
      <c r="O2" s="33"/>
      <c r="P2" s="33"/>
      <c r="Q2" s="53"/>
    </row>
    <row r="3" spans="9:17" ht="12.75">
      <c r="I3" s="157" t="s">
        <v>108</v>
      </c>
      <c r="J3" s="157"/>
      <c r="K3" s="157"/>
      <c r="L3" s="33"/>
      <c r="M3" s="33"/>
      <c r="N3" s="33"/>
      <c r="O3" s="33"/>
      <c r="P3" s="33"/>
      <c r="Q3" s="33"/>
    </row>
    <row r="4" spans="9:17" ht="12.75">
      <c r="I4" s="157" t="s">
        <v>440</v>
      </c>
      <c r="J4" s="157"/>
      <c r="K4" s="157"/>
      <c r="L4" s="33"/>
      <c r="M4" s="33"/>
      <c r="N4" s="33"/>
      <c r="O4" s="33"/>
      <c r="P4" s="33"/>
      <c r="Q4" s="33"/>
    </row>
    <row r="5" spans="9:11" ht="12.75">
      <c r="I5" s="69"/>
      <c r="J5" s="69"/>
      <c r="K5" s="69"/>
    </row>
    <row r="7" spans="1:13" ht="18.75">
      <c r="A7" s="31" t="s">
        <v>215</v>
      </c>
      <c r="B7" s="31"/>
      <c r="C7" s="31"/>
      <c r="D7" s="31"/>
      <c r="E7" s="31"/>
      <c r="F7" s="31"/>
      <c r="G7" s="31"/>
      <c r="H7" s="31"/>
      <c r="I7" s="31"/>
      <c r="J7" s="31"/>
      <c r="K7" s="31"/>
      <c r="L7" s="31"/>
      <c r="M7" s="31"/>
    </row>
    <row r="8" spans="1:13" ht="18.75">
      <c r="A8" s="31" t="s">
        <v>450</v>
      </c>
      <c r="B8" s="31"/>
      <c r="C8" s="31"/>
      <c r="D8" s="31"/>
      <c r="E8" s="31"/>
      <c r="F8" s="31"/>
      <c r="G8" s="31"/>
      <c r="H8" s="31"/>
      <c r="I8" s="31"/>
      <c r="J8" s="31"/>
      <c r="K8" s="31"/>
      <c r="L8" s="31"/>
      <c r="M8" s="31"/>
    </row>
    <row r="11" spans="1:11" ht="18.75" customHeight="1">
      <c r="A11" s="290" t="s">
        <v>216</v>
      </c>
      <c r="B11" s="290"/>
      <c r="C11" s="289" t="s">
        <v>106</v>
      </c>
      <c r="D11" s="289"/>
      <c r="E11" s="289"/>
      <c r="F11" s="289"/>
      <c r="G11" s="289"/>
      <c r="H11" s="289"/>
      <c r="I11" s="289" t="s">
        <v>217</v>
      </c>
      <c r="J11" s="289"/>
      <c r="K11" s="289"/>
    </row>
    <row r="12" spans="1:11" ht="15.75">
      <c r="A12" s="290"/>
      <c r="B12" s="290"/>
      <c r="C12" s="289"/>
      <c r="D12" s="289"/>
      <c r="E12" s="289"/>
      <c r="F12" s="289"/>
      <c r="G12" s="289"/>
      <c r="H12" s="289"/>
      <c r="I12" s="212">
        <v>2023</v>
      </c>
      <c r="J12" s="212">
        <v>2024</v>
      </c>
      <c r="K12" s="212">
        <v>2025</v>
      </c>
    </row>
    <row r="13" spans="1:11" ht="15.75">
      <c r="A13" s="282" t="s">
        <v>218</v>
      </c>
      <c r="B13" s="282"/>
      <c r="C13" s="271" t="s">
        <v>219</v>
      </c>
      <c r="D13" s="271"/>
      <c r="E13" s="271"/>
      <c r="F13" s="271"/>
      <c r="G13" s="271"/>
      <c r="H13" s="271"/>
      <c r="I13" s="65">
        <f>I14+I15+I17+I18+I16</f>
        <v>3456217.92</v>
      </c>
      <c r="J13" s="65">
        <f>J14+J15+J17+J18+J16</f>
        <v>3409467.92</v>
      </c>
      <c r="K13" s="65">
        <f>K14+K15+K17+K18+K16</f>
        <v>3373646.65</v>
      </c>
    </row>
    <row r="14" spans="1:11" ht="42.75" customHeight="1">
      <c r="A14" s="276" t="s">
        <v>220</v>
      </c>
      <c r="B14" s="276"/>
      <c r="C14" s="280" t="s">
        <v>221</v>
      </c>
      <c r="D14" s="280"/>
      <c r="E14" s="280"/>
      <c r="F14" s="280"/>
      <c r="G14" s="280"/>
      <c r="H14" s="280"/>
      <c r="I14" s="64">
        <f>'Приложение 6'!G11</f>
        <v>719488.32</v>
      </c>
      <c r="J14" s="64">
        <f>'Приложение 7'!G11</f>
        <v>719488.32</v>
      </c>
      <c r="K14" s="64">
        <f>'Приложение 7'!H11</f>
        <v>719488.32</v>
      </c>
    </row>
    <row r="15" spans="1:11" ht="51.75" customHeight="1">
      <c r="A15" s="276" t="s">
        <v>222</v>
      </c>
      <c r="B15" s="276"/>
      <c r="C15" s="280" t="s">
        <v>223</v>
      </c>
      <c r="D15" s="280"/>
      <c r="E15" s="280"/>
      <c r="F15" s="280"/>
      <c r="G15" s="280"/>
      <c r="H15" s="280"/>
      <c r="I15" s="64">
        <f>'Приложение 6'!G12+'Приложение 6'!G13+'Приложение 6'!G14+'Приложение 6'!G15</f>
        <v>2092670.81</v>
      </c>
      <c r="J15" s="64">
        <f>'Приложение 7'!G12+'Приложение 7'!G13+'Приложение 7'!G14+'Приложение 7'!G15</f>
        <v>2092670.81</v>
      </c>
      <c r="K15" s="64">
        <f>'Приложение 7'!H12+'Приложение 7'!H13+'Приложение 7'!H14+'Приложение 7'!H15</f>
        <v>2092269.25</v>
      </c>
    </row>
    <row r="16" spans="1:11" ht="42" customHeight="1">
      <c r="A16" s="276" t="s">
        <v>387</v>
      </c>
      <c r="B16" s="276"/>
      <c r="C16" s="277" t="s">
        <v>388</v>
      </c>
      <c r="D16" s="278"/>
      <c r="E16" s="278"/>
      <c r="F16" s="278"/>
      <c r="G16" s="278"/>
      <c r="H16" s="279"/>
      <c r="I16" s="64">
        <f>'Приложение 6'!G16</f>
        <v>35419.71</v>
      </c>
      <c r="J16" s="64">
        <f>'Приложение 7'!G16</f>
        <v>35419.71</v>
      </c>
      <c r="K16" s="64">
        <f>'Приложение 7'!H16</f>
        <v>0</v>
      </c>
    </row>
    <row r="17" spans="1:11" ht="23.25" customHeight="1">
      <c r="A17" s="276" t="s">
        <v>224</v>
      </c>
      <c r="B17" s="276"/>
      <c r="C17" s="280" t="s">
        <v>225</v>
      </c>
      <c r="D17" s="280"/>
      <c r="E17" s="280"/>
      <c r="F17" s="280"/>
      <c r="G17" s="280"/>
      <c r="H17" s="280"/>
      <c r="I17" s="64">
        <v>50000</v>
      </c>
      <c r="J17" s="64">
        <v>0</v>
      </c>
      <c r="K17" s="64">
        <v>0</v>
      </c>
    </row>
    <row r="18" spans="1:11" ht="19.5" customHeight="1">
      <c r="A18" s="276" t="s">
        <v>226</v>
      </c>
      <c r="B18" s="276"/>
      <c r="C18" s="280" t="s">
        <v>227</v>
      </c>
      <c r="D18" s="280"/>
      <c r="E18" s="280"/>
      <c r="F18" s="280"/>
      <c r="G18" s="280"/>
      <c r="H18" s="280"/>
      <c r="I18" s="64">
        <f>'Приложение 6'!G18+'Приложение 6'!G19+'Приложение 6'!G20+'Приложение 6'!G21+'Приложение 6'!G22+'Приложение 6'!G23</f>
        <v>558639.0800000001</v>
      </c>
      <c r="J18" s="64">
        <f>'Приложение 7'!G17+'Приложение 7'!G18+'Приложение 7'!G19+'Приложение 7'!G20+'Приложение 7'!G21</f>
        <v>561889.0800000001</v>
      </c>
      <c r="K18" s="64">
        <f>'Приложение 7'!H17+'Приложение 7'!H18+'Приложение 7'!H19+'Приложение 7'!H20+'Приложение 7'!H21</f>
        <v>561889.0800000001</v>
      </c>
    </row>
    <row r="19" spans="1:11" ht="20.25" customHeight="1">
      <c r="A19" s="282" t="s">
        <v>228</v>
      </c>
      <c r="B19" s="282"/>
      <c r="C19" s="271" t="s">
        <v>229</v>
      </c>
      <c r="D19" s="271"/>
      <c r="E19" s="271"/>
      <c r="F19" s="271"/>
      <c r="G19" s="271"/>
      <c r="H19" s="271"/>
      <c r="I19" s="65">
        <f>I20</f>
        <v>98600</v>
      </c>
      <c r="J19" s="65">
        <f>J20</f>
        <v>101900</v>
      </c>
      <c r="K19" s="65">
        <f>K20</f>
        <v>0</v>
      </c>
    </row>
    <row r="20" spans="1:11" ht="26.25" customHeight="1">
      <c r="A20" s="276" t="s">
        <v>230</v>
      </c>
      <c r="B20" s="276"/>
      <c r="C20" s="280" t="s">
        <v>231</v>
      </c>
      <c r="D20" s="280"/>
      <c r="E20" s="280"/>
      <c r="F20" s="280"/>
      <c r="G20" s="280"/>
      <c r="H20" s="280"/>
      <c r="I20" s="64">
        <f>'Приложение 6'!G24+'Приложение 6'!G26</f>
        <v>98600</v>
      </c>
      <c r="J20" s="64">
        <f>'Приложение 7'!G22+'Приложение 7'!G23</f>
        <v>101900</v>
      </c>
      <c r="K20" s="64">
        <v>0</v>
      </c>
    </row>
    <row r="21" spans="1:11" ht="35.25" customHeight="1">
      <c r="A21" s="282" t="s">
        <v>232</v>
      </c>
      <c r="B21" s="282"/>
      <c r="C21" s="271" t="s">
        <v>233</v>
      </c>
      <c r="D21" s="271"/>
      <c r="E21" s="271"/>
      <c r="F21" s="271"/>
      <c r="G21" s="271"/>
      <c r="H21" s="271"/>
      <c r="I21" s="65">
        <f>I22</f>
        <v>107256</v>
      </c>
      <c r="J21" s="65">
        <f>J22</f>
        <v>107256</v>
      </c>
      <c r="K21" s="65">
        <f>K22</f>
        <v>107256</v>
      </c>
    </row>
    <row r="22" spans="1:11" ht="21.75" customHeight="1">
      <c r="A22" s="276" t="s">
        <v>234</v>
      </c>
      <c r="B22" s="276"/>
      <c r="C22" s="280" t="s">
        <v>235</v>
      </c>
      <c r="D22" s="280"/>
      <c r="E22" s="280"/>
      <c r="F22" s="280"/>
      <c r="G22" s="280"/>
      <c r="H22" s="280"/>
      <c r="I22" s="64">
        <f>'Приложение 6'!G27+'Приложение 6'!G28+'Приложение 6'!G29</f>
        <v>107256</v>
      </c>
      <c r="J22" s="64">
        <f>'Приложение 7'!G25+'Приложение 7'!G26+'Приложение 7'!G27</f>
        <v>107256</v>
      </c>
      <c r="K22" s="64">
        <f>'Приложение 7'!H25+'Приложение 7'!H26+'Приложение 7'!H27</f>
        <v>107256</v>
      </c>
    </row>
    <row r="23" spans="1:11" ht="24" customHeight="1" hidden="1">
      <c r="A23" s="274"/>
      <c r="B23" s="275"/>
      <c r="C23" s="283"/>
      <c r="D23" s="283"/>
      <c r="E23" s="283"/>
      <c r="F23" s="283"/>
      <c r="G23" s="283"/>
      <c r="H23" s="283"/>
      <c r="I23" s="213"/>
      <c r="J23" s="213"/>
      <c r="K23" s="213"/>
    </row>
    <row r="24" spans="1:11" ht="24" customHeight="1" hidden="1">
      <c r="A24" s="275"/>
      <c r="B24" s="275"/>
      <c r="C24" s="285"/>
      <c r="D24" s="285"/>
      <c r="E24" s="285"/>
      <c r="F24" s="285"/>
      <c r="G24" s="285"/>
      <c r="H24" s="285"/>
      <c r="I24" s="214"/>
      <c r="J24" s="214"/>
      <c r="K24" s="214"/>
    </row>
    <row r="25" spans="1:11" ht="30" customHeight="1">
      <c r="A25" s="282" t="s">
        <v>236</v>
      </c>
      <c r="B25" s="282"/>
      <c r="C25" s="273" t="s">
        <v>237</v>
      </c>
      <c r="D25" s="273"/>
      <c r="E25" s="273"/>
      <c r="F25" s="273"/>
      <c r="G25" s="273"/>
      <c r="H25" s="273"/>
      <c r="I25" s="65">
        <f>I26</f>
        <v>1195221.07</v>
      </c>
      <c r="J25" s="65">
        <f>J26</f>
        <v>1085652.3</v>
      </c>
      <c r="K25" s="65">
        <f>K26</f>
        <v>944360.1000000001</v>
      </c>
    </row>
    <row r="26" spans="1:11" ht="15.75">
      <c r="A26" s="276" t="s">
        <v>238</v>
      </c>
      <c r="B26" s="276"/>
      <c r="C26" s="272" t="s">
        <v>248</v>
      </c>
      <c r="D26" s="272"/>
      <c r="E26" s="272"/>
      <c r="F26" s="272"/>
      <c r="G26" s="272"/>
      <c r="H26" s="272"/>
      <c r="I26" s="64">
        <f>'Приложение 6'!G31+'Приложение 6'!G32+'Приложение 6'!G33+'Приложение 6'!G34+'Приложение 6'!G35+'Приложение 6'!G36</f>
        <v>1195221.07</v>
      </c>
      <c r="J26" s="64">
        <f>'Приложение 7'!G29+'Приложение 7'!G30+'Приложение 7'!G31+'Приложение 7'!G32+'Приложение 7'!G33</f>
        <v>1085652.3</v>
      </c>
      <c r="K26" s="64">
        <f>'Приложение 7'!H29+'Приложение 7'!H30+'Приложение 7'!H31+'Приложение 7'!H32+'Приложение 7'!H33</f>
        <v>944360.1000000001</v>
      </c>
    </row>
    <row r="27" spans="1:11" ht="15.75">
      <c r="A27" s="282" t="s">
        <v>239</v>
      </c>
      <c r="B27" s="282"/>
      <c r="C27" s="273" t="s">
        <v>240</v>
      </c>
      <c r="D27" s="273"/>
      <c r="E27" s="273"/>
      <c r="F27" s="273"/>
      <c r="G27" s="273"/>
      <c r="H27" s="273"/>
      <c r="I27" s="65">
        <f>I28</f>
        <v>3104707.57</v>
      </c>
      <c r="J27" s="65">
        <f>J28</f>
        <v>2281048.88</v>
      </c>
      <c r="K27" s="65">
        <f>K28</f>
        <v>2281048.88</v>
      </c>
    </row>
    <row r="28" spans="1:11" ht="15.75">
      <c r="A28" s="276" t="s">
        <v>241</v>
      </c>
      <c r="B28" s="276"/>
      <c r="C28" s="272" t="s">
        <v>242</v>
      </c>
      <c r="D28" s="272"/>
      <c r="E28" s="272"/>
      <c r="F28" s="272"/>
      <c r="G28" s="272"/>
      <c r="H28" s="272"/>
      <c r="I28" s="64">
        <f>'Приложение 6'!G37+'Приложение 6'!G38+'Приложение 6'!G39+'Приложение 6'!G40+'Приложение 6'!G41+'Приложение 6'!G42</f>
        <v>3104707.57</v>
      </c>
      <c r="J28" s="64">
        <f>'Приложение 7'!G38+'Приложение 7'!G37+'Приложение 7'!G36+'Приложение 7'!G35+'Приложение 7'!G34</f>
        <v>2281048.88</v>
      </c>
      <c r="K28" s="64">
        <f>'Приложение 7'!H38+'Приложение 7'!H37+'Приложение 7'!H36+'Приложение 7'!H35+'Приложение 7'!H34</f>
        <v>2281048.88</v>
      </c>
    </row>
    <row r="29" spans="1:11" ht="15.75">
      <c r="A29" s="282" t="s">
        <v>243</v>
      </c>
      <c r="B29" s="282"/>
      <c r="C29" s="273" t="s">
        <v>244</v>
      </c>
      <c r="D29" s="273"/>
      <c r="E29" s="273"/>
      <c r="F29" s="273"/>
      <c r="G29" s="273"/>
      <c r="H29" s="273"/>
      <c r="I29" s="65">
        <f>I30</f>
        <v>24000</v>
      </c>
      <c r="J29" s="65">
        <f>J30</f>
        <v>24000</v>
      </c>
      <c r="K29" s="65">
        <f>K30</f>
        <v>24000</v>
      </c>
    </row>
    <row r="30" spans="1:11" ht="15.75">
      <c r="A30" s="276" t="s">
        <v>245</v>
      </c>
      <c r="B30" s="276"/>
      <c r="C30" s="272" t="s">
        <v>246</v>
      </c>
      <c r="D30" s="272"/>
      <c r="E30" s="272"/>
      <c r="F30" s="272"/>
      <c r="G30" s="272"/>
      <c r="H30" s="272"/>
      <c r="I30" s="64">
        <f>'Приложение 6'!G43</f>
        <v>24000</v>
      </c>
      <c r="J30" s="64">
        <f>'Приложение 7'!G39</f>
        <v>24000</v>
      </c>
      <c r="K30" s="64">
        <f>'Приложение 7'!H39</f>
        <v>24000</v>
      </c>
    </row>
    <row r="31" spans="1:11" ht="15.75">
      <c r="A31" s="271" t="s">
        <v>247</v>
      </c>
      <c r="B31" s="271"/>
      <c r="C31" s="271"/>
      <c r="D31" s="271"/>
      <c r="E31" s="271"/>
      <c r="F31" s="271"/>
      <c r="G31" s="271"/>
      <c r="H31" s="271"/>
      <c r="I31" s="65">
        <f>I29+I27+I25+I23+I21+I19+I13</f>
        <v>7986002.56</v>
      </c>
      <c r="J31" s="65">
        <f>J13+J19+J21+J23+J25+J27+J29</f>
        <v>7009325.1</v>
      </c>
      <c r="K31" s="65">
        <f>K13+K19+K21+K23+K25+K27+K29</f>
        <v>6730311.63</v>
      </c>
    </row>
    <row r="32" spans="1:11" ht="15.75">
      <c r="A32" s="286"/>
      <c r="B32" s="286"/>
      <c r="C32" s="281"/>
      <c r="D32" s="281"/>
      <c r="E32" s="281"/>
      <c r="F32" s="281"/>
      <c r="G32" s="281"/>
      <c r="H32" s="281"/>
      <c r="I32" s="77"/>
      <c r="J32" s="77"/>
      <c r="K32" s="77"/>
    </row>
    <row r="33" spans="1:11" ht="15.75">
      <c r="A33" s="287"/>
      <c r="B33" s="287"/>
      <c r="C33" s="288"/>
      <c r="D33" s="288"/>
      <c r="E33" s="288"/>
      <c r="F33" s="288"/>
      <c r="G33" s="288"/>
      <c r="H33" s="288"/>
      <c r="I33" s="78"/>
      <c r="J33" s="78"/>
      <c r="K33" s="78"/>
    </row>
    <row r="34" spans="1:11" ht="15">
      <c r="A34" s="284"/>
      <c r="B34" s="284"/>
      <c r="C34" s="34"/>
      <c r="D34" s="34"/>
      <c r="E34" s="34"/>
      <c r="F34" s="34"/>
      <c r="G34" s="34"/>
      <c r="H34" s="34"/>
      <c r="I34" s="66"/>
      <c r="J34" s="34"/>
      <c r="K34" s="34"/>
    </row>
    <row r="35" spans="1:11" ht="15">
      <c r="A35" s="34"/>
      <c r="B35" s="34"/>
      <c r="C35" s="34"/>
      <c r="D35" s="34"/>
      <c r="E35" s="34"/>
      <c r="F35" s="34"/>
      <c r="G35" s="34"/>
      <c r="H35" s="34"/>
      <c r="I35" s="34"/>
      <c r="J35" s="34"/>
      <c r="K35" s="34"/>
    </row>
    <row r="36" spans="1:11" ht="15">
      <c r="A36" s="34"/>
      <c r="B36" s="34"/>
      <c r="C36" s="34"/>
      <c r="D36" s="34"/>
      <c r="E36" s="34"/>
      <c r="F36" s="34"/>
      <c r="G36" s="34"/>
      <c r="H36" s="34"/>
      <c r="I36" s="34"/>
      <c r="J36" s="34"/>
      <c r="K36" s="34"/>
    </row>
    <row r="37" spans="1:11" ht="15">
      <c r="A37" s="34"/>
      <c r="B37" s="34"/>
      <c r="C37" s="34"/>
      <c r="D37" s="34"/>
      <c r="E37" s="34"/>
      <c r="F37" s="34"/>
      <c r="G37" s="34"/>
      <c r="H37" s="34"/>
      <c r="I37" s="34"/>
      <c r="J37" s="34"/>
      <c r="K37" s="34"/>
    </row>
    <row r="38" spans="1:11" ht="15">
      <c r="A38" s="34"/>
      <c r="B38" s="34"/>
      <c r="C38" s="34"/>
      <c r="D38" s="34"/>
      <c r="E38" s="34"/>
      <c r="F38" s="34"/>
      <c r="G38" s="34"/>
      <c r="H38" s="34"/>
      <c r="I38" s="34"/>
      <c r="J38" s="34"/>
      <c r="K38" s="34"/>
    </row>
  </sheetData>
  <sheetProtection/>
  <mergeCells count="46">
    <mergeCell ref="I11:K11"/>
    <mergeCell ref="A26:B26"/>
    <mergeCell ref="A27:B27"/>
    <mergeCell ref="A24:B24"/>
    <mergeCell ref="A18:B18"/>
    <mergeCell ref="A19:B19"/>
    <mergeCell ref="A20:B20"/>
    <mergeCell ref="A21:B21"/>
    <mergeCell ref="A11:B12"/>
    <mergeCell ref="C18:H18"/>
    <mergeCell ref="C15:H15"/>
    <mergeCell ref="A13:B13"/>
    <mergeCell ref="C11:H12"/>
    <mergeCell ref="A14:B14"/>
    <mergeCell ref="A15:B15"/>
    <mergeCell ref="C13:H13"/>
    <mergeCell ref="A34:B34"/>
    <mergeCell ref="C22:H22"/>
    <mergeCell ref="C25:H25"/>
    <mergeCell ref="C26:H26"/>
    <mergeCell ref="C24:H24"/>
    <mergeCell ref="A25:B25"/>
    <mergeCell ref="A32:B32"/>
    <mergeCell ref="A33:B33"/>
    <mergeCell ref="A22:B22"/>
    <mergeCell ref="C33:H33"/>
    <mergeCell ref="C32:H32"/>
    <mergeCell ref="A28:B28"/>
    <mergeCell ref="A29:B29"/>
    <mergeCell ref="C23:H23"/>
    <mergeCell ref="C21:H21"/>
    <mergeCell ref="A17:B17"/>
    <mergeCell ref="C30:H30"/>
    <mergeCell ref="C29:H29"/>
    <mergeCell ref="C20:H20"/>
    <mergeCell ref="C17:H17"/>
    <mergeCell ref="I1:J1"/>
    <mergeCell ref="A31:H31"/>
    <mergeCell ref="C28:H28"/>
    <mergeCell ref="C27:H27"/>
    <mergeCell ref="A23:B23"/>
    <mergeCell ref="A30:B30"/>
    <mergeCell ref="A16:B16"/>
    <mergeCell ref="C19:H19"/>
    <mergeCell ref="C16:H16"/>
    <mergeCell ref="C14:H14"/>
  </mergeCells>
  <printOptions/>
  <pageMargins left="0.75" right="0.75" top="1" bottom="1" header="0.5" footer="0.5"/>
  <pageSetup horizontalDpi="600" verticalDpi="600" orientation="landscape" paperSize="9" scale="65" r:id="rId1"/>
  <rowBreaks count="1" manualBreakCount="1">
    <brk id="31" max="13" man="1"/>
  </rowBreaks>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B3:I24"/>
  <sheetViews>
    <sheetView zoomScalePageLayoutView="0" workbookViewId="0" topLeftCell="A16">
      <selection activeCell="K13" sqref="K13"/>
    </sheetView>
  </sheetViews>
  <sheetFormatPr defaultColWidth="9.00390625" defaultRowHeight="12.75"/>
  <cols>
    <col min="3" max="3" width="18.00390625" style="0" customWidth="1"/>
    <col min="5" max="5" width="13.625" style="0" customWidth="1"/>
    <col min="6" max="6" width="10.375" style="0" customWidth="1"/>
    <col min="7" max="7" width="15.25390625" style="0" customWidth="1"/>
    <col min="8" max="8" width="12.125" style="0" customWidth="1"/>
    <col min="9" max="9" width="11.875" style="0" customWidth="1"/>
  </cols>
  <sheetData>
    <row r="3" spans="2:9" ht="15.75">
      <c r="B3" s="95"/>
      <c r="C3" s="95"/>
      <c r="D3" s="96"/>
      <c r="E3" s="97"/>
      <c r="F3" s="150"/>
      <c r="G3" s="151"/>
      <c r="H3" s="152"/>
      <c r="I3" s="153" t="s">
        <v>415</v>
      </c>
    </row>
    <row r="4" spans="2:9" ht="15.75">
      <c r="B4" s="95"/>
      <c r="C4" s="95"/>
      <c r="D4" s="99"/>
      <c r="E4" s="1"/>
      <c r="F4" s="241" t="s">
        <v>107</v>
      </c>
      <c r="G4" s="241"/>
      <c r="H4" s="241"/>
      <c r="I4" s="241"/>
    </row>
    <row r="5" spans="2:9" ht="12.75">
      <c r="B5" s="95"/>
      <c r="C5" s="95"/>
      <c r="D5" s="1"/>
      <c r="E5" s="1"/>
      <c r="F5" s="241" t="s">
        <v>108</v>
      </c>
      <c r="G5" s="241"/>
      <c r="H5" s="241"/>
      <c r="I5" s="241"/>
    </row>
    <row r="6" spans="2:9" ht="15.75">
      <c r="B6" s="95"/>
      <c r="C6" s="95"/>
      <c r="D6" s="100"/>
      <c r="E6" s="96"/>
      <c r="F6" s="241" t="s">
        <v>440</v>
      </c>
      <c r="G6" s="241"/>
      <c r="H6" s="241"/>
      <c r="I6" s="241"/>
    </row>
    <row r="7" spans="2:9" ht="15.75">
      <c r="B7" s="95"/>
      <c r="C7" s="95"/>
      <c r="D7" s="100"/>
      <c r="E7" s="98"/>
      <c r="F7" s="98"/>
      <c r="G7" s="98"/>
      <c r="H7" s="96"/>
      <c r="I7" s="96"/>
    </row>
    <row r="8" spans="2:9" ht="15.75">
      <c r="B8" s="95"/>
      <c r="C8" s="95"/>
      <c r="D8" s="101"/>
      <c r="E8" s="102"/>
      <c r="F8" s="102"/>
      <c r="G8" s="96"/>
      <c r="H8" s="96"/>
      <c r="I8" s="98" t="s">
        <v>406</v>
      </c>
    </row>
    <row r="9" spans="2:9" ht="95.25" customHeight="1">
      <c r="B9" s="296" t="s">
        <v>451</v>
      </c>
      <c r="C9" s="296"/>
      <c r="D9" s="296"/>
      <c r="E9" s="296"/>
      <c r="F9" s="296"/>
      <c r="G9" s="296"/>
      <c r="H9" s="296"/>
      <c r="I9" s="296"/>
    </row>
    <row r="10" spans="2:9" ht="15.75" customHeight="1">
      <c r="B10" s="291" t="s">
        <v>105</v>
      </c>
      <c r="C10" s="291" t="s">
        <v>407</v>
      </c>
      <c r="D10" s="291" t="s">
        <v>408</v>
      </c>
      <c r="E10" s="291" t="s">
        <v>131</v>
      </c>
      <c r="F10" s="291" t="s">
        <v>183</v>
      </c>
      <c r="G10" s="294" t="s">
        <v>364</v>
      </c>
      <c r="H10" s="292" t="s">
        <v>381</v>
      </c>
      <c r="I10" s="292" t="s">
        <v>439</v>
      </c>
    </row>
    <row r="11" spans="2:9" ht="15.75" customHeight="1">
      <c r="B11" s="291"/>
      <c r="C11" s="291"/>
      <c r="D11" s="291"/>
      <c r="E11" s="291"/>
      <c r="F11" s="291"/>
      <c r="G11" s="295"/>
      <c r="H11" s="292"/>
      <c r="I11" s="292"/>
    </row>
    <row r="12" spans="2:9" ht="15.75">
      <c r="B12" s="111" t="s">
        <v>409</v>
      </c>
      <c r="C12" s="293" t="s">
        <v>134</v>
      </c>
      <c r="D12" s="293"/>
      <c r="E12" s="293"/>
      <c r="F12" s="293"/>
      <c r="G12" s="293"/>
      <c r="H12" s="293"/>
      <c r="I12" s="293"/>
    </row>
    <row r="13" spans="2:9" ht="63">
      <c r="B13" s="140">
        <v>1</v>
      </c>
      <c r="C13" s="141" t="s">
        <v>410</v>
      </c>
      <c r="D13" s="142" t="s">
        <v>222</v>
      </c>
      <c r="E13" s="143" t="s">
        <v>395</v>
      </c>
      <c r="F13" s="142" t="s">
        <v>411</v>
      </c>
      <c r="G13" s="144">
        <v>401.56</v>
      </c>
      <c r="H13" s="149">
        <v>401.56</v>
      </c>
      <c r="I13" s="149">
        <v>0</v>
      </c>
    </row>
    <row r="14" spans="2:9" ht="15.75">
      <c r="B14" s="146"/>
      <c r="C14" s="146" t="s">
        <v>135</v>
      </c>
      <c r="D14" s="147"/>
      <c r="E14" s="148"/>
      <c r="F14" s="147"/>
      <c r="G14" s="165">
        <f>G13</f>
        <v>401.56</v>
      </c>
      <c r="H14" s="165">
        <f>H13</f>
        <v>401.56</v>
      </c>
      <c r="I14" s="165">
        <f>I13</f>
        <v>0</v>
      </c>
    </row>
    <row r="15" spans="2:9" ht="15.75">
      <c r="B15" s="103"/>
      <c r="C15" s="103"/>
      <c r="D15" s="106"/>
      <c r="E15" s="107"/>
      <c r="F15" s="106"/>
      <c r="G15" s="108"/>
      <c r="H15" s="109"/>
      <c r="I15" s="109"/>
    </row>
    <row r="16" spans="2:9" ht="12.75">
      <c r="B16" s="110"/>
      <c r="C16" s="110"/>
      <c r="D16" s="110"/>
      <c r="E16" s="110"/>
      <c r="F16" s="110"/>
      <c r="G16" s="104"/>
      <c r="H16" s="110"/>
      <c r="I16" s="110"/>
    </row>
    <row r="17" spans="2:9" ht="15.75">
      <c r="B17" s="95"/>
      <c r="C17" s="95"/>
      <c r="D17" s="101"/>
      <c r="E17" s="102"/>
      <c r="F17" s="102"/>
      <c r="G17" s="110"/>
      <c r="H17" s="110"/>
      <c r="I17" s="98" t="s">
        <v>412</v>
      </c>
    </row>
    <row r="18" spans="2:9" ht="102" customHeight="1">
      <c r="B18" s="296" t="s">
        <v>452</v>
      </c>
      <c r="C18" s="296"/>
      <c r="D18" s="296"/>
      <c r="E18" s="296"/>
      <c r="F18" s="296"/>
      <c r="G18" s="296"/>
      <c r="H18" s="296"/>
      <c r="I18" s="296"/>
    </row>
    <row r="19" spans="2:9" ht="15.75" customHeight="1">
      <c r="B19" s="291" t="s">
        <v>105</v>
      </c>
      <c r="C19" s="291" t="s">
        <v>407</v>
      </c>
      <c r="D19" s="291" t="s">
        <v>408</v>
      </c>
      <c r="E19" s="291" t="s">
        <v>131</v>
      </c>
      <c r="F19" s="291" t="s">
        <v>183</v>
      </c>
      <c r="G19" s="294" t="s">
        <v>364</v>
      </c>
      <c r="H19" s="292" t="s">
        <v>381</v>
      </c>
      <c r="I19" s="292" t="s">
        <v>439</v>
      </c>
    </row>
    <row r="20" spans="2:9" ht="15.75" customHeight="1">
      <c r="B20" s="291"/>
      <c r="C20" s="291"/>
      <c r="D20" s="291"/>
      <c r="E20" s="291"/>
      <c r="F20" s="291"/>
      <c r="G20" s="295"/>
      <c r="H20" s="292"/>
      <c r="I20" s="292"/>
    </row>
    <row r="21" spans="2:9" ht="22.5" customHeight="1">
      <c r="B21" s="111" t="s">
        <v>409</v>
      </c>
      <c r="C21" s="293" t="s">
        <v>413</v>
      </c>
      <c r="D21" s="293"/>
      <c r="E21" s="293"/>
      <c r="F21" s="293"/>
      <c r="G21" s="293"/>
      <c r="H21" s="293"/>
      <c r="I21" s="293"/>
    </row>
    <row r="22" spans="2:9" ht="63">
      <c r="B22" s="140">
        <v>1</v>
      </c>
      <c r="C22" s="141" t="s">
        <v>414</v>
      </c>
      <c r="D22" s="142" t="s">
        <v>387</v>
      </c>
      <c r="E22" s="143" t="s">
        <v>398</v>
      </c>
      <c r="F22" s="142" t="s">
        <v>411</v>
      </c>
      <c r="G22" s="144">
        <v>35419.71</v>
      </c>
      <c r="H22" s="149">
        <v>35419.71</v>
      </c>
      <c r="I22" s="145">
        <v>0</v>
      </c>
    </row>
    <row r="23" spans="2:9" ht="15.75">
      <c r="B23" s="146"/>
      <c r="C23" s="146" t="s">
        <v>135</v>
      </c>
      <c r="D23" s="147"/>
      <c r="E23" s="148"/>
      <c r="F23" s="147"/>
      <c r="G23" s="149">
        <f>G22</f>
        <v>35419.71</v>
      </c>
      <c r="H23" s="149">
        <f>H22</f>
        <v>35419.71</v>
      </c>
      <c r="I23" s="145">
        <f>I22</f>
        <v>0</v>
      </c>
    </row>
    <row r="24" spans="2:9" ht="12.75">
      <c r="B24" s="96"/>
      <c r="C24" s="96"/>
      <c r="D24" s="96"/>
      <c r="E24" s="96"/>
      <c r="F24" s="96"/>
      <c r="G24" s="105"/>
      <c r="H24" s="96"/>
      <c r="I24" s="96"/>
    </row>
  </sheetData>
  <sheetProtection/>
  <mergeCells count="23">
    <mergeCell ref="F4:I4"/>
    <mergeCell ref="F5:I5"/>
    <mergeCell ref="F6:I6"/>
    <mergeCell ref="B9:I9"/>
    <mergeCell ref="B10:B11"/>
    <mergeCell ref="C10:C11"/>
    <mergeCell ref="D10:D11"/>
    <mergeCell ref="C21:I21"/>
    <mergeCell ref="G19:G20"/>
    <mergeCell ref="G10:G11"/>
    <mergeCell ref="I10:I11"/>
    <mergeCell ref="C12:I12"/>
    <mergeCell ref="B18:I18"/>
    <mergeCell ref="B19:B20"/>
    <mergeCell ref="F19:F20"/>
    <mergeCell ref="H19:H20"/>
    <mergeCell ref="I19:I20"/>
    <mergeCell ref="C19:C20"/>
    <mergeCell ref="D19:D20"/>
    <mergeCell ref="E19:E20"/>
    <mergeCell ref="E10:E11"/>
    <mergeCell ref="F10:F11"/>
    <mergeCell ref="H10:H11"/>
  </mergeCells>
  <printOptions/>
  <pageMargins left="0.7086614173228347" right="0.7086614173228347" top="0.7480314960629921" bottom="0.7480314960629921" header="0.31496062992125984" footer="0.31496062992125984"/>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Администратор</cp:lastModifiedBy>
  <cp:lastPrinted>2022-11-03T14:57:40Z</cp:lastPrinted>
  <dcterms:created xsi:type="dcterms:W3CDTF">2014-10-30T13:49:28Z</dcterms:created>
  <dcterms:modified xsi:type="dcterms:W3CDTF">2022-11-10T12:38:06Z</dcterms:modified>
  <cp:category/>
  <cp:version/>
  <cp:contentType/>
  <cp:contentStatus/>
</cp:coreProperties>
</file>